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5440" windowHeight="11310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 localSheetId="1">'[7]уровень напряжения'!#REF!</definedName>
    <definedName name="lvl">'[7]уровень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'[8]ТекАк'!$A$1</definedName>
    <definedName name="REASON_LST">'[9]причина корректировки'!$A$2:$A$16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'[10]FES'!#REF!</definedName>
    <definedName name="SP1">'[10]FES'!#REF!</definedName>
    <definedName name="SP10" localSheetId="1">'[10]FES'!#REF!</definedName>
    <definedName name="SP10">'[10]FES'!#REF!</definedName>
    <definedName name="SP11" localSheetId="1">'[10]FES'!#REF!</definedName>
    <definedName name="SP11">'[10]FES'!#REF!</definedName>
    <definedName name="SP12" localSheetId="1">'[10]FES'!#REF!</definedName>
    <definedName name="SP12">'[10]FES'!#REF!</definedName>
    <definedName name="SP13" localSheetId="1">'[10]FES'!#REF!</definedName>
    <definedName name="SP13">'[10]FES'!#REF!</definedName>
    <definedName name="SP14" localSheetId="1">'[10]FES'!#REF!</definedName>
    <definedName name="SP14">'[10]FES'!#REF!</definedName>
    <definedName name="SP15" localSheetId="1">'[10]FES'!#REF!</definedName>
    <definedName name="SP15">'[10]FES'!#REF!</definedName>
    <definedName name="SP16" localSheetId="1">'[10]FES'!#REF!</definedName>
    <definedName name="SP16">'[10]FES'!#REF!</definedName>
    <definedName name="SP17" localSheetId="1">'[10]FES'!#REF!</definedName>
    <definedName name="SP17">'[10]FES'!#REF!</definedName>
    <definedName name="SP18" localSheetId="1">'[10]FES'!#REF!</definedName>
    <definedName name="SP18">'[10]FES'!#REF!</definedName>
    <definedName name="SP19" localSheetId="1">'[10]FES'!#REF!</definedName>
    <definedName name="SP19">'[10]FES'!#REF!</definedName>
    <definedName name="SP2" localSheetId="1">'[10]FES'!#REF!</definedName>
    <definedName name="SP2">'[10]FES'!#REF!</definedName>
    <definedName name="SP20" localSheetId="1">'[10]FES'!#REF!</definedName>
    <definedName name="SP20">'[10]FES'!#REF!</definedName>
    <definedName name="SP3" localSheetId="1">'[10]FES'!#REF!</definedName>
    <definedName name="SP3">'[10]FES'!#REF!</definedName>
    <definedName name="SP4" localSheetId="1">'[10]FES'!#REF!</definedName>
    <definedName name="SP4">'[10]FES'!#REF!</definedName>
    <definedName name="SP5" localSheetId="1">'[10]FES'!#REF!</definedName>
    <definedName name="SP5">'[10]FES'!#REF!</definedName>
    <definedName name="SP7" localSheetId="1">'[10]FES'!#REF!</definedName>
    <definedName name="SP7">'[10]FES'!#REF!</definedName>
    <definedName name="SP8" localSheetId="1">'[10]FES'!#REF!</definedName>
    <definedName name="SP8">'[10]FES'!#REF!</definedName>
    <definedName name="SP9" localSheetId="1">'[10]FES'!#REF!</definedName>
    <definedName name="SP9">'[10]FES'!#REF!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'[13]Производство электроэнергии'!$A$95</definedName>
    <definedName name="Бюджетные_электроэнергии">'[13]Производство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'[16]Отчет'!$G$3:'[16]Отчет'!$N$3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'[13]Производство электроэнергии'!$A$124</definedName>
    <definedName name="нп" localSheetId="1">'[17]2002(v1)'!#REF!</definedName>
    <definedName name="нп">'[17]2002(v1)'!#REF!</definedName>
    <definedName name="_xlnm.Print_Area" localSheetId="1">'Купля-продажа'!$A$1:$I$69</definedName>
    <definedName name="_xlnm.Print_Area" localSheetId="0">'Энергоснабжение'!$A$1:$I$62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'[18]2002(v1)'!#REF!</definedName>
    <definedName name="ПОКАЗАТЕЛИ_ДОЛГОСР.ПРОГНОЗА">'[18]2002(v1)'!#REF!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'[19]трансформация'!$A$1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'[13]Производство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<sst xmlns="http://schemas.openxmlformats.org/spreadsheetml/2006/main" count="456" uniqueCount="65">
  <si>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</si>
  <si>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феврале 2019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</si>
  <si>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</si>
  <si>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</si>
  <si>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</si>
  <si>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</si>
  <si>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</si>
  <si>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</si>
  <si>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</si>
  <si>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</si>
  <si>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</si>
  <si>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</si>
  <si>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</si>
  <si>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</si>
  <si>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</si>
  <si>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</si>
  <si>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</si>
  <si>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</si>
  <si>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</si>
  <si>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</si>
  <si>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</si>
  <si>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</si>
  <si>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</si>
  <si>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</si>
  <si>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</si>
  <si>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</si>
  <si>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</si>
  <si>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</si>
  <si>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</si>
  <si>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</si>
  <si>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</si>
  <si>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</si>
  <si>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</si>
  <si>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</si>
  <si>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</si>
  <si>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</si>
  <si>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</si>
  <si>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</si>
  <si>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</si>
  <si>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</si>
  <si>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</si>
  <si>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</si>
  <si>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</si>
  <si>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</si>
  <si>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</si>
  <si>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</si>
  <si>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</si>
  <si>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</si>
  <si>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</si>
  <si>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</si>
  <si>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</si>
  <si>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</si>
  <si>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Информация, связанная с данными за предыдущие периоды:</t>
  </si>
  <si>
    <t>Август 2018 года</t>
  </si>
  <si>
    <t>Октябрь 2018 года</t>
  </si>
  <si>
    <t>Декабрь 2018 года</t>
  </si>
  <si>
    <t>Январь 2019 года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</si>
  <si>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феврале 2019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</si>
  <si>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</si>
  <si>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</si>
  <si>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</si>
  <si>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</si>
  <si>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</si>
  <si>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*</t>
  </si>
  <si>
    <t>* Для просмотра информации, связанной с данными за предыдущие периоды, нажмите "+"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</si>
</sst>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  <numFmt numFmtId="176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71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72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3" fontId="31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1" fillId="0" borderId="0">
      <alignment/>
      <protection/>
    </xf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176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176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176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48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64" fontId="5" fillId="0" borderId="22" xfId="104" applyNumberFormat="1" applyFont="1" applyBorder="1" applyAlignment="1">
      <alignment horizontal="center" wrapText="1"/>
      <protection/>
    </xf>
    <xf numFmtId="165" fontId="7" fillId="0" borderId="0" xfId="104" applyNumberFormat="1" applyFont="1" applyAlignment="1">
      <alignment horizontal="center" vertical="center" wrapText="1"/>
      <protection/>
    </xf>
    <xf numFmtId="166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66" fontId="7" fillId="0" borderId="0" xfId="104" applyNumberFormat="1" applyFont="1" applyAlignment="1">
      <alignment horizontal="center" vertical="center" wrapText="1"/>
      <protection/>
    </xf>
    <xf numFmtId="166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66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3" fontId="8" fillId="0" borderId="0" xfId="104" applyNumberFormat="1" applyFont="1" applyAlignment="1">
      <alignment horizontal="left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0" xfId="104" applyFont="1" applyBorder="1" applyAlignment="1">
      <alignment horizontal="left" vertical="center" wrapText="1"/>
      <protection/>
    </xf>
    <xf numFmtId="0" fontId="6" fillId="0" borderId="0" xfId="104" applyFont="1" applyBorder="1" applyAlignment="1">
      <alignment horizontal="justify" vertical="center" wrapText="1"/>
      <protection/>
    </xf>
    <xf numFmtId="3" fontId="8" fillId="0" borderId="0" xfId="104" applyNumberFormat="1" applyFont="1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3" fontId="8" fillId="0" borderId="0" xfId="104" applyNumberFormat="1" applyFont="1" applyAlignment="1">
      <alignment horizontal="left" vertical="center" wrapText="1"/>
      <protection/>
    </xf>
    <xf numFmtId="3" fontId="6" fillId="0" borderId="0" xfId="104" applyNumberFormat="1" applyFont="1" applyAlignment="1">
      <alignment horizontal="left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22" xfId="104" applyFont="1" applyBorder="1" applyAlignment="1">
      <alignment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</cellXfs>
  <cellStyles count="148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3" xfId="105"/>
    <cellStyle name="Обычный 3" xfId="106"/>
    <cellStyle name="Обычный 3 2" xfId="107"/>
    <cellStyle name="Обычный 4" xfId="108"/>
    <cellStyle name="Обычный 4 2" xfId="109"/>
    <cellStyle name="Обычный 5" xfId="110"/>
    <cellStyle name="Обычный 6" xfId="111"/>
    <cellStyle name="Обычный 7" xfId="112"/>
    <cellStyle name="Обычный 8" xfId="113"/>
    <cellStyle name="Плохой" xfId="114"/>
    <cellStyle name="Плохой 2" xfId="115"/>
    <cellStyle name="Поле ввода" xfId="116"/>
    <cellStyle name="Пояснение" xfId="117"/>
    <cellStyle name="Пояснение 2" xfId="118"/>
    <cellStyle name="Примечание" xfId="119"/>
    <cellStyle name="Примечание 2" xfId="120"/>
    <cellStyle name="Percent" xfId="121"/>
    <cellStyle name="Связанная ячейка" xfId="122"/>
    <cellStyle name="Связанная ячейка 2" xfId="123"/>
    <cellStyle name="Стиль 1" xfId="124"/>
    <cellStyle name="Текст предупреждения" xfId="125"/>
    <cellStyle name="Текст предупреждения 2" xfId="126"/>
    <cellStyle name="Тысячи [0]_PR_KOMPL" xfId="127"/>
    <cellStyle name="Тысячи_мес" xfId="128"/>
    <cellStyle name="Comma" xfId="129"/>
    <cellStyle name="Comma [0]" xfId="130"/>
    <cellStyle name="Финансовый 2" xfId="131"/>
    <cellStyle name="Финансовый 3" xfId="132"/>
    <cellStyle name="Финансовый 4" xfId="133"/>
    <cellStyle name="Хороший" xfId="134"/>
    <cellStyle name="Хороший 2" xfId="135"/>
    <cellStyle name="㼿" xfId="136"/>
    <cellStyle name="㼿?" xfId="137"/>
    <cellStyle name="㼿㼿" xfId="138"/>
    <cellStyle name="㼿㼿 2" xfId="139"/>
    <cellStyle name="㼿㼿 3" xfId="140"/>
    <cellStyle name="㼿㼿?" xfId="141"/>
    <cellStyle name="㼿㼿? 2" xfId="142"/>
    <cellStyle name="㼿㼿? 3" xfId="143"/>
    <cellStyle name="㼿㼿㼿" xfId="144"/>
    <cellStyle name="㼿㼿㼿 2" xfId="145"/>
    <cellStyle name="㼿㼿㼿 3" xfId="146"/>
    <cellStyle name="㼿㼿㼿?" xfId="147"/>
    <cellStyle name="㼿㼿㼿? 2" xfId="148"/>
    <cellStyle name="㼿㼿㼿? 3" xfId="149"/>
    <cellStyle name="㼿㼿㼿? 4" xfId="150"/>
    <cellStyle name="㼿㼿㼿㼿" xfId="151"/>
    <cellStyle name="㼿㼿㼿㼿?" xfId="152"/>
    <cellStyle name="㼿㼿㼿㼿㼿" xfId="153"/>
    <cellStyle name="㼿㼿㼿㼿㼿?" xfId="154"/>
    <cellStyle name="㼿㼿㼿㼿㼿㼿" xfId="155"/>
    <cellStyle name="㼿㼿㼿㼿㼿㼿?" xfId="156"/>
    <cellStyle name="㼿㼿㼿㼿㼿㼿㼿" xfId="157"/>
    <cellStyle name="㼿㼿㼿㼿㼿㼿㼿㼿" xfId="158"/>
    <cellStyle name="㼿㼿㼿㼿㼿㼿㼿㼿㼿" xfId="159"/>
    <cellStyle name="㼿㼿㼿㼿㼿㼿㼿㼿㼿㼿" xfId="160"/>
    <cellStyle name="㼿㼿㼿㼿㼿㼿㼿㼿㼿㼿㼿㼿㼿㼿㼿㼿㼿㼿㼿㼿㼿㼿㼿㼿㼿㼿㼿㼿㼿" xfId="16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3;&#1077;&#1088;&#1077;&#1075;&#1091;&#1083;&#1080;&#1088;&#1091;&#1077;&#1084;&#1099;&#1077;%20&#1094;&#1077;&#1085;&#1099;\11%20&#1053;&#1086;&#1103;&#1073;&#1088;&#1100;%202018\&#1056;&#1072;&#1089;&#1095;&#1077;&#1090;\&#1056;&#1072;&#1089;&#1095;&#1077;&#1090;%20&#1085;&#1077;&#1088;&#1077;&#1075;.&#1094;&#1077;&#1085;_&#1085;&#1086;&#1103;&#1073;&#1088;&#1100;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YAZH~1\AppData\Local\Temp\sr_0v055776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4;&#1090;&#1095;&#1077;&#1090;&#1099;\&#1053;&#1055;%20&#1057;&#1086;&#1074;&#1077;&#1090;%20&#1088;&#1099;&#1085;&#1082;&#1072;\12%20&#1044;&#1077;&#1082;&#1072;&#1073;&#1088;&#1100;%202018\&#1044;&#1077;&#1082;&#1072;&#1073;&#1088;&#1100;%202018_&#1076;&#1086;%2016%20&#1095;&#1080;&#1089;&#1083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98"/>
      <sheetName val="99"/>
      <sheetName val="99а"/>
      <sheetName val="100"/>
      <sheetName val="100а"/>
      <sheetName val="100б"/>
    </sheetNames>
    <sheetDataSet>
      <sheetData sheetId="6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 t="str">
            <v>4</v>
          </cell>
        </row>
        <row r="6">
          <cell r="A6" t="str">
            <v>1,2</v>
          </cell>
        </row>
        <row r="7">
          <cell r="A7" t="str">
            <v>1,3</v>
          </cell>
        </row>
        <row r="8">
          <cell r="A8" t="str">
            <v>1,4</v>
          </cell>
        </row>
        <row r="9">
          <cell r="A9" t="str">
            <v>2,3</v>
          </cell>
        </row>
        <row r="10">
          <cell r="A10" t="str">
            <v>2,4</v>
          </cell>
        </row>
        <row r="11">
          <cell r="A11" t="str">
            <v>3,4</v>
          </cell>
        </row>
        <row r="12">
          <cell r="A12" t="str">
            <v>1,2,3</v>
          </cell>
        </row>
        <row r="13">
          <cell r="A13" t="str">
            <v>1,2,4</v>
          </cell>
        </row>
        <row r="14">
          <cell r="A14" t="str">
            <v>1,3,4</v>
          </cell>
        </row>
        <row r="15">
          <cell r="A15" t="str">
            <v>2,3,4</v>
          </cell>
        </row>
        <row r="16">
          <cell r="A16" t="str">
            <v>1,2,3,4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9"/>
  <sheetViews>
    <sheetView tabSelected="1" zoomScale="80" zoomScaleNormal="80" zoomScalePageLayoutView="0" workbookViewId="0" topLeftCell="A1">
      <selection activeCell="J3" sqref="J3"/>
    </sheetView>
  </sheetViews>
  <sheetFormatPr defaultColWidth="9.140625" defaultRowHeight="15" outlineLevelRow="1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1.7109375" style="8" customWidth="1"/>
    <col min="13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42" t="s">
        <v>1</v>
      </c>
      <c r="B3" s="42"/>
      <c r="C3" s="42"/>
      <c r="D3" s="42"/>
      <c r="E3" s="42"/>
      <c r="F3" s="42"/>
      <c r="G3" s="42"/>
      <c r="H3" s="42"/>
    </row>
    <row r="4" spans="1:5" ht="15.75">
      <c r="A4" s="7"/>
      <c r="B4" s="7"/>
      <c r="C4" s="9"/>
      <c r="D4" s="9"/>
      <c r="E4" s="9"/>
    </row>
    <row r="5" spans="1:8" ht="44.25" customHeight="1">
      <c r="A5" s="42" t="s">
        <v>2</v>
      </c>
      <c r="B5" s="42"/>
      <c r="C5" s="42"/>
      <c r="D5" s="42"/>
      <c r="E5" s="42"/>
      <c r="F5" s="42"/>
      <c r="G5" s="42"/>
      <c r="H5" s="42"/>
    </row>
    <row r="6" spans="1:8" ht="21" customHeight="1">
      <c r="A6" s="43" t="s">
        <v>3</v>
      </c>
      <c r="B6" s="43"/>
      <c r="C6" s="43"/>
      <c r="D6" s="43"/>
      <c r="E6" s="43"/>
      <c r="F6" s="43"/>
      <c r="G6" s="43"/>
      <c r="H6" s="43"/>
    </row>
    <row r="7" spans="1:9" ht="17.25" customHeight="1">
      <c r="A7" s="37" t="s">
        <v>4</v>
      </c>
      <c r="B7" s="37"/>
      <c r="C7" s="37"/>
      <c r="D7" s="37"/>
      <c r="E7" s="37" t="s">
        <v>5</v>
      </c>
      <c r="F7" s="37"/>
      <c r="G7" s="37"/>
      <c r="H7" s="37"/>
      <c r="I7" s="4"/>
    </row>
    <row r="8" spans="1:9" ht="15.75">
      <c r="A8" s="37"/>
      <c r="B8" s="37"/>
      <c r="C8" s="37"/>
      <c r="D8" s="37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44" t="s">
        <v>10</v>
      </c>
      <c r="B9" s="44"/>
      <c r="C9" s="44"/>
      <c r="D9" s="44"/>
      <c r="E9" s="11">
        <v>3439.37</v>
      </c>
      <c r="F9" s="11">
        <v>4204.54</v>
      </c>
      <c r="G9" s="11">
        <v>5101.889999999999</v>
      </c>
      <c r="H9" s="11">
        <v>5650.5599999999995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41" t="s">
        <v>11</v>
      </c>
      <c r="B11" s="41"/>
      <c r="C11" s="41"/>
      <c r="D11" s="41"/>
      <c r="E11" s="41"/>
      <c r="F11" s="41"/>
      <c r="G11" s="41"/>
      <c r="H11" s="12">
        <v>2312.43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41" t="s">
        <v>12</v>
      </c>
      <c r="B13" s="41"/>
      <c r="C13" s="41"/>
      <c r="D13" s="41"/>
      <c r="E13" s="41"/>
      <c r="F13" s="41"/>
      <c r="G13" s="41"/>
      <c r="H13" s="41"/>
    </row>
    <row r="14" spans="1:8" ht="26.25" customHeight="1">
      <c r="A14" s="31" t="s">
        <v>13</v>
      </c>
      <c r="B14" s="31"/>
      <c r="C14" s="31"/>
      <c r="D14" s="31"/>
      <c r="E14" s="31"/>
      <c r="F14" s="31"/>
      <c r="G14" s="31"/>
      <c r="H14" s="12">
        <v>1099.06</v>
      </c>
    </row>
    <row r="15" spans="1:8" ht="26.25" customHeight="1">
      <c r="A15" s="31" t="s">
        <v>14</v>
      </c>
      <c r="B15" s="31"/>
      <c r="C15" s="31"/>
      <c r="D15" s="31"/>
      <c r="E15" s="31"/>
      <c r="F15" s="31"/>
      <c r="G15" s="31"/>
      <c r="H15" s="12">
        <v>752191.39</v>
      </c>
    </row>
    <row r="16" spans="1:10" ht="33" customHeight="1">
      <c r="A16" s="31" t="s">
        <v>15</v>
      </c>
      <c r="B16" s="31"/>
      <c r="C16" s="31"/>
      <c r="D16" s="31"/>
      <c r="E16" s="31"/>
      <c r="F16" s="31"/>
      <c r="G16" s="31"/>
      <c r="H16" s="15">
        <v>0.0016131571409649537</v>
      </c>
      <c r="J16" s="16"/>
    </row>
    <row r="17" spans="1:8" ht="26.25" customHeight="1">
      <c r="A17" s="31" t="s">
        <v>16</v>
      </c>
      <c r="B17" s="31"/>
      <c r="C17" s="31"/>
      <c r="D17" s="31"/>
      <c r="E17" s="31"/>
      <c r="F17" s="31"/>
      <c r="G17" s="31"/>
      <c r="H17" s="17">
        <v>890.339</v>
      </c>
    </row>
    <row r="18" spans="1:8" ht="39.75" customHeight="1">
      <c r="A18" s="31" t="s">
        <v>17</v>
      </c>
      <c r="B18" s="31"/>
      <c r="C18" s="31"/>
      <c r="D18" s="31"/>
      <c r="E18" s="31"/>
      <c r="F18" s="31"/>
      <c r="G18" s="31"/>
      <c r="H18" s="17">
        <v>36.010000000000005</v>
      </c>
    </row>
    <row r="19" spans="1:9" ht="36.75" customHeight="1">
      <c r="A19" s="31" t="s">
        <v>18</v>
      </c>
      <c r="B19" s="31"/>
      <c r="C19" s="31"/>
      <c r="D19" s="31"/>
      <c r="E19" s="31"/>
      <c r="F19" s="31"/>
      <c r="G19" s="31"/>
      <c r="H19" s="17">
        <f>SUM(E21:E25)</f>
        <v>314.359873540135</v>
      </c>
      <c r="I19" s="18" t="s">
        <v>19</v>
      </c>
    </row>
    <row r="20" spans="1:8" ht="17.25" customHeight="1">
      <c r="A20" s="31" t="s">
        <v>20</v>
      </c>
      <c r="B20" s="31"/>
      <c r="C20" s="14"/>
      <c r="D20" s="14"/>
      <c r="E20" s="14"/>
      <c r="F20" s="14"/>
      <c r="G20" s="14"/>
      <c r="H20" s="19"/>
    </row>
    <row r="21" spans="1:13" ht="15.75" customHeight="1">
      <c r="A21" s="30" t="s">
        <v>21</v>
      </c>
      <c r="B21" s="30"/>
      <c r="C21" s="30"/>
      <c r="D21" s="30"/>
      <c r="E21" s="17">
        <v>31.504603940135166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0" t="s">
        <v>22</v>
      </c>
      <c r="B22" s="30"/>
      <c r="C22" s="30"/>
      <c r="D22" s="30"/>
      <c r="E22" s="21">
        <v>232.34054009999983</v>
      </c>
      <c r="G22" s="8"/>
      <c r="H22" s="8"/>
      <c r="I22" s="8"/>
      <c r="K22" s="7"/>
      <c r="L22" s="7"/>
      <c r="M22" s="7"/>
    </row>
    <row r="23" spans="1:13" ht="15.75" customHeight="1">
      <c r="A23" s="30" t="s">
        <v>23</v>
      </c>
      <c r="B23" s="30"/>
      <c r="C23" s="30"/>
      <c r="D23" s="30"/>
      <c r="E23" s="21">
        <v>50.514729500000016</v>
      </c>
      <c r="G23" s="8"/>
      <c r="H23" s="8"/>
      <c r="I23" s="8"/>
      <c r="K23" s="7"/>
      <c r="L23" s="7"/>
      <c r="M23" s="7"/>
    </row>
    <row r="24" spans="1:13" ht="15.75" customHeight="1">
      <c r="A24" s="30" t="s">
        <v>24</v>
      </c>
      <c r="B24" s="30"/>
      <c r="C24" s="30"/>
      <c r="D24" s="30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0" t="s">
        <v>25</v>
      </c>
      <c r="B25" s="30"/>
      <c r="C25" s="30"/>
      <c r="D25" s="30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1" t="s">
        <v>26</v>
      </c>
      <c r="B26" s="31"/>
      <c r="C26" s="31"/>
      <c r="D26" s="31"/>
      <c r="E26" s="31"/>
      <c r="F26" s="31"/>
      <c r="G26" s="31"/>
      <c r="H26" s="17">
        <v>327.2006</v>
      </c>
    </row>
    <row r="27" spans="1:9" ht="34.5" customHeight="1">
      <c r="A27" s="31" t="s">
        <v>27</v>
      </c>
      <c r="B27" s="31"/>
      <c r="C27" s="31"/>
      <c r="D27" s="31"/>
      <c r="E27" s="31"/>
      <c r="F27" s="31"/>
      <c r="G27" s="31"/>
      <c r="H27" s="21">
        <f>D29+D33</f>
        <v>12289.29999999998</v>
      </c>
      <c r="I27" s="18" t="s">
        <v>19</v>
      </c>
    </row>
    <row r="28" spans="1:9" ht="18.75" customHeight="1">
      <c r="A28" s="31" t="s">
        <v>20</v>
      </c>
      <c r="B28" s="31"/>
      <c r="C28" s="14"/>
      <c r="D28" s="14"/>
      <c r="E28" s="14"/>
      <c r="F28" s="14"/>
      <c r="G28" s="14"/>
      <c r="H28" s="23"/>
      <c r="I28" s="18"/>
    </row>
    <row r="29" spans="1:13" ht="15.75" customHeight="1">
      <c r="A29" s="33" t="s">
        <v>28</v>
      </c>
      <c r="B29" s="33"/>
      <c r="C29" s="33"/>
      <c r="D29" s="17">
        <f>SUM(D30:D32)</f>
        <v>4.787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2" t="s">
        <v>29</v>
      </c>
      <c r="B30" s="32"/>
      <c r="C30" s="32"/>
      <c r="D30" s="17">
        <v>0.441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2" t="s">
        <v>30</v>
      </c>
      <c r="B31" s="32"/>
      <c r="C31" s="32"/>
      <c r="D31" s="17">
        <v>2.474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2" t="s">
        <v>31</v>
      </c>
      <c r="B32" s="32"/>
      <c r="C32" s="32"/>
      <c r="D32" s="17">
        <v>1.872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3" t="s">
        <v>32</v>
      </c>
      <c r="B33" s="33"/>
      <c r="C33" s="33"/>
      <c r="D33" s="17">
        <f>SUM(D34:D35)</f>
        <v>12284.512999999979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2" t="s">
        <v>29</v>
      </c>
      <c r="B34" s="32"/>
      <c r="C34" s="32"/>
      <c r="D34" s="17">
        <v>3986.48627299999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2" t="s">
        <v>31</v>
      </c>
      <c r="B35" s="32"/>
      <c r="C35" s="32"/>
      <c r="D35" s="17">
        <v>8298.02672699999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1" t="s">
        <v>33</v>
      </c>
      <c r="B36" s="31"/>
      <c r="C36" s="31"/>
      <c r="D36" s="31"/>
      <c r="E36" s="31"/>
      <c r="F36" s="31"/>
      <c r="G36" s="31"/>
      <c r="H36" s="17">
        <v>499232.495</v>
      </c>
      <c r="I36" s="8"/>
      <c r="K36" s="7"/>
      <c r="L36" s="7"/>
      <c r="M36" s="7"/>
    </row>
    <row r="37" spans="1:13" ht="36.75" customHeight="1">
      <c r="A37" s="31" t="s">
        <v>34</v>
      </c>
      <c r="B37" s="31"/>
      <c r="C37" s="31"/>
      <c r="D37" s="31"/>
      <c r="E37" s="31"/>
      <c r="F37" s="31"/>
      <c r="G37" s="31"/>
      <c r="H37" s="17">
        <v>24410.945999999996</v>
      </c>
      <c r="I37" s="8"/>
      <c r="K37" s="7"/>
      <c r="L37" s="7"/>
      <c r="M37" s="7"/>
    </row>
    <row r="38" spans="1:9" ht="39" customHeight="1">
      <c r="A38" s="31" t="s">
        <v>35</v>
      </c>
      <c r="B38" s="31"/>
      <c r="C38" s="31"/>
      <c r="D38" s="31"/>
      <c r="E38" s="31"/>
      <c r="F38" s="31"/>
      <c r="G38" s="31"/>
      <c r="H38" s="17">
        <f>SUM(E40:E44)</f>
        <v>163052.04700000005</v>
      </c>
      <c r="I38" s="18" t="s">
        <v>19</v>
      </c>
    </row>
    <row r="39" spans="1:9" ht="16.5" customHeight="1">
      <c r="A39" s="31" t="s">
        <v>20</v>
      </c>
      <c r="B39" s="31"/>
      <c r="C39" s="14"/>
      <c r="D39" s="14"/>
      <c r="E39" s="14"/>
      <c r="F39" s="14"/>
      <c r="G39" s="14"/>
      <c r="H39" s="23"/>
      <c r="I39" s="18"/>
    </row>
    <row r="40" spans="1:13" ht="15.75" customHeight="1">
      <c r="A40" s="30" t="s">
        <v>36</v>
      </c>
      <c r="B40" s="30"/>
      <c r="C40" s="30"/>
      <c r="D40" s="30"/>
      <c r="E40" s="17">
        <v>12289.29999999998</v>
      </c>
      <c r="G40" s="8"/>
      <c r="H40" s="8"/>
      <c r="I40" s="8"/>
      <c r="K40" s="7"/>
      <c r="L40" s="7"/>
      <c r="M40" s="7"/>
    </row>
    <row r="41" spans="1:13" ht="15.75" customHeight="1">
      <c r="A41" s="30" t="s">
        <v>37</v>
      </c>
      <c r="B41" s="30"/>
      <c r="C41" s="30"/>
      <c r="D41" s="30"/>
      <c r="E41" s="21">
        <v>118662.65600000009</v>
      </c>
      <c r="G41" s="8"/>
      <c r="H41" s="8"/>
      <c r="I41" s="8"/>
      <c r="K41" s="7"/>
      <c r="L41" s="7"/>
      <c r="M41" s="7"/>
    </row>
    <row r="42" spans="1:13" ht="15.75" customHeight="1">
      <c r="A42" s="30" t="s">
        <v>38</v>
      </c>
      <c r="B42" s="30"/>
      <c r="C42" s="30"/>
      <c r="D42" s="30"/>
      <c r="E42" s="21">
        <v>32100.090999999986</v>
      </c>
      <c r="G42" s="8"/>
      <c r="H42" s="8"/>
      <c r="I42" s="8"/>
      <c r="K42" s="7"/>
      <c r="L42" s="7"/>
      <c r="M42" s="7"/>
    </row>
    <row r="43" spans="1:13" ht="15.75" customHeight="1">
      <c r="A43" s="30" t="s">
        <v>39</v>
      </c>
      <c r="B43" s="30"/>
      <c r="C43" s="30"/>
      <c r="D43" s="30"/>
      <c r="E43" s="22">
        <v>0</v>
      </c>
      <c r="G43" s="8"/>
      <c r="H43" s="8"/>
      <c r="I43" s="8"/>
      <c r="K43" s="7"/>
      <c r="L43" s="7"/>
      <c r="M43" s="7"/>
    </row>
    <row r="44" spans="1:13" ht="15.75" customHeight="1">
      <c r="A44" s="30" t="s">
        <v>40</v>
      </c>
      <c r="B44" s="30"/>
      <c r="C44" s="30"/>
      <c r="D44" s="30"/>
      <c r="E44" s="22">
        <v>0</v>
      </c>
      <c r="G44" s="8"/>
      <c r="H44" s="8"/>
      <c r="I44" s="8"/>
      <c r="K44" s="7"/>
      <c r="L44" s="7"/>
      <c r="M44" s="7"/>
    </row>
    <row r="45" spans="1:13" ht="15.75">
      <c r="A45" s="31" t="s">
        <v>41</v>
      </c>
      <c r="B45" s="31"/>
      <c r="C45" s="31"/>
      <c r="D45" s="31"/>
      <c r="E45" s="31"/>
      <c r="F45" s="31"/>
      <c r="G45" s="31"/>
      <c r="H45" s="17">
        <v>184050.3</v>
      </c>
      <c r="I45" s="8"/>
      <c r="K45" s="7"/>
      <c r="L45" s="7"/>
      <c r="M45" s="7"/>
    </row>
    <row r="46" spans="1:13" ht="36" customHeight="1">
      <c r="A46" s="31" t="s">
        <v>63</v>
      </c>
      <c r="B46" s="31"/>
      <c r="C46" s="31"/>
      <c r="D46" s="31"/>
      <c r="E46" s="31"/>
      <c r="F46" s="31"/>
      <c r="G46" s="31"/>
      <c r="H46" s="12">
        <v>-0.03</v>
      </c>
      <c r="I46" s="8"/>
      <c r="K46" s="7"/>
      <c r="L46" s="7"/>
      <c r="M46" s="7"/>
    </row>
    <row r="47" spans="1:13" ht="36" customHeight="1">
      <c r="A47" s="14"/>
      <c r="B47" s="14"/>
      <c r="C47" s="14"/>
      <c r="D47" s="14"/>
      <c r="E47" s="14"/>
      <c r="F47" s="14"/>
      <c r="G47" s="14"/>
      <c r="H47" s="23"/>
      <c r="I47" s="8"/>
      <c r="K47" s="7"/>
      <c r="L47" s="7"/>
      <c r="M47" s="7"/>
    </row>
    <row r="48" spans="1:8" ht="46.5" customHeight="1">
      <c r="A48" s="42" t="s">
        <v>43</v>
      </c>
      <c r="B48" s="42"/>
      <c r="C48" s="42"/>
      <c r="D48" s="42"/>
      <c r="E48" s="42"/>
      <c r="F48" s="42"/>
      <c r="G48" s="42"/>
      <c r="H48" s="42"/>
    </row>
    <row r="49" spans="1:8" ht="17.25" customHeight="1">
      <c r="A49" s="41" t="s">
        <v>44</v>
      </c>
      <c r="B49" s="41"/>
      <c r="C49" s="41"/>
      <c r="D49" s="41"/>
      <c r="E49" s="41"/>
      <c r="F49" s="41"/>
      <c r="G49" s="41"/>
      <c r="H49" s="41"/>
    </row>
    <row r="50" spans="1:9" ht="15.75" customHeight="1">
      <c r="A50" s="37" t="s">
        <v>45</v>
      </c>
      <c r="B50" s="37" t="s">
        <v>4</v>
      </c>
      <c r="C50" s="37"/>
      <c r="D50" s="37"/>
      <c r="E50" s="37" t="s">
        <v>5</v>
      </c>
      <c r="F50" s="37"/>
      <c r="G50" s="37"/>
      <c r="H50" s="37"/>
      <c r="I50" s="9"/>
    </row>
    <row r="51" spans="1:9" ht="15.75">
      <c r="A51" s="37"/>
      <c r="B51" s="37"/>
      <c r="C51" s="37"/>
      <c r="D51" s="37"/>
      <c r="E51" s="10" t="s">
        <v>6</v>
      </c>
      <c r="F51" s="10" t="s">
        <v>7</v>
      </c>
      <c r="G51" s="10" t="s">
        <v>8</v>
      </c>
      <c r="H51" s="10" t="s">
        <v>9</v>
      </c>
      <c r="I51" s="9"/>
    </row>
    <row r="52" spans="1:9" ht="15.75">
      <c r="A52" s="10" t="s">
        <v>46</v>
      </c>
      <c r="B52" s="37" t="s">
        <v>10</v>
      </c>
      <c r="C52" s="37"/>
      <c r="D52" s="37"/>
      <c r="E52" s="11">
        <v>2034.1100000000001</v>
      </c>
      <c r="F52" s="11">
        <v>2799.2799999999997</v>
      </c>
      <c r="G52" s="11">
        <v>3696.63</v>
      </c>
      <c r="H52" s="11">
        <v>4245.3</v>
      </c>
      <c r="I52" s="9"/>
    </row>
    <row r="53" spans="1:9" ht="15.75">
      <c r="A53" s="10" t="s">
        <v>47</v>
      </c>
      <c r="B53" s="37" t="s">
        <v>10</v>
      </c>
      <c r="C53" s="37"/>
      <c r="D53" s="37"/>
      <c r="E53" s="11">
        <v>3673.14</v>
      </c>
      <c r="F53" s="11">
        <v>4438.3099999999995</v>
      </c>
      <c r="G53" s="11">
        <v>5335.66</v>
      </c>
      <c r="H53" s="11">
        <v>5884.33</v>
      </c>
      <c r="I53" s="9"/>
    </row>
    <row r="54" spans="1:9" ht="15.75">
      <c r="A54" s="10" t="s">
        <v>48</v>
      </c>
      <c r="B54" s="37" t="s">
        <v>10</v>
      </c>
      <c r="C54" s="37"/>
      <c r="D54" s="37"/>
      <c r="E54" s="11">
        <v>8060.33</v>
      </c>
      <c r="F54" s="11">
        <v>8825.5</v>
      </c>
      <c r="G54" s="11">
        <v>9722.85</v>
      </c>
      <c r="H54" s="11">
        <v>10271.52</v>
      </c>
      <c r="I54" s="9"/>
    </row>
    <row r="55" spans="1:7" ht="15.75">
      <c r="A55" s="7"/>
      <c r="B55" s="7"/>
      <c r="C55" s="9"/>
      <c r="D55" s="7"/>
      <c r="E55" s="4"/>
      <c r="G55" s="7"/>
    </row>
    <row r="56" spans="1:8" ht="17.25" customHeight="1">
      <c r="A56" s="34" t="s">
        <v>49</v>
      </c>
      <c r="B56" s="34"/>
      <c r="C56" s="34"/>
      <c r="D56" s="34"/>
      <c r="E56" s="34"/>
      <c r="F56" s="34"/>
      <c r="G56" s="34"/>
      <c r="H56" s="34"/>
    </row>
    <row r="57" spans="1:9" ht="15.75">
      <c r="A57" s="37" t="s">
        <v>45</v>
      </c>
      <c r="B57" s="37" t="s">
        <v>4</v>
      </c>
      <c r="C57" s="37"/>
      <c r="D57" s="37"/>
      <c r="E57" s="37" t="s">
        <v>5</v>
      </c>
      <c r="F57" s="37"/>
      <c r="G57" s="37"/>
      <c r="H57" s="37"/>
      <c r="I57" s="9"/>
    </row>
    <row r="58" spans="1:9" ht="17.25" customHeight="1">
      <c r="A58" s="37"/>
      <c r="B58" s="37"/>
      <c r="C58" s="37"/>
      <c r="D58" s="37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10" t="s">
        <v>46</v>
      </c>
      <c r="B59" s="37" t="s">
        <v>10</v>
      </c>
      <c r="C59" s="37"/>
      <c r="D59" s="37"/>
      <c r="E59" s="11">
        <v>2034.1100000000001</v>
      </c>
      <c r="F59" s="11">
        <v>2799.2799999999997</v>
      </c>
      <c r="G59" s="11">
        <v>3696.63</v>
      </c>
      <c r="H59" s="11">
        <v>4245.3</v>
      </c>
      <c r="I59" s="9"/>
    </row>
    <row r="60" spans="1:13" ht="15.75">
      <c r="A60" s="10" t="s">
        <v>50</v>
      </c>
      <c r="B60" s="37" t="s">
        <v>10</v>
      </c>
      <c r="C60" s="37"/>
      <c r="D60" s="37"/>
      <c r="E60" s="11">
        <v>5160.9400000000005</v>
      </c>
      <c r="F60" s="11">
        <v>5926.11</v>
      </c>
      <c r="G60" s="11">
        <v>6823.46</v>
      </c>
      <c r="H60" s="11">
        <v>7372.13</v>
      </c>
      <c r="I60" s="9"/>
      <c r="J60" s="24"/>
      <c r="K60" s="24"/>
      <c r="L60" s="24"/>
      <c r="M60" s="24"/>
    </row>
    <row r="61" spans="1:11" ht="15.75">
      <c r="A61" s="7"/>
      <c r="B61" s="7"/>
      <c r="C61" s="9"/>
      <c r="D61" s="9"/>
      <c r="E61" s="9"/>
      <c r="J61" s="25"/>
      <c r="K61" s="25"/>
    </row>
    <row r="62" spans="1:11" ht="67.5" customHeight="1">
      <c r="A62" s="38" t="s">
        <v>51</v>
      </c>
      <c r="B62" s="38"/>
      <c r="C62" s="38"/>
      <c r="D62" s="38"/>
      <c r="E62" s="38"/>
      <c r="F62" s="38"/>
      <c r="G62" s="38"/>
      <c r="H62" s="38"/>
      <c r="J62" s="25"/>
      <c r="K62" s="25"/>
    </row>
    <row r="63" spans="1:11" ht="16.5" customHeight="1">
      <c r="A63" s="40" t="s">
        <v>64</v>
      </c>
      <c r="B63" s="40"/>
      <c r="C63" s="40"/>
      <c r="D63" s="40"/>
      <c r="E63" s="40"/>
      <c r="F63" s="40"/>
      <c r="G63" s="40"/>
      <c r="H63" s="40"/>
      <c r="J63" s="25"/>
      <c r="K63" s="25"/>
    </row>
    <row r="65" spans="1:8" ht="15.75" hidden="1" outlineLevel="1">
      <c r="A65" s="39" t="s">
        <v>52</v>
      </c>
      <c r="B65" s="39"/>
      <c r="C65" s="39"/>
      <c r="D65" s="39"/>
      <c r="E65" s="39"/>
      <c r="F65" s="39"/>
      <c r="G65" s="39"/>
      <c r="H65" s="39"/>
    </row>
    <row r="66" spans="1:8" ht="15.75" hidden="1" outlineLevel="1">
      <c r="A66" s="26"/>
      <c r="B66" s="26"/>
      <c r="C66" s="26"/>
      <c r="D66" s="26"/>
      <c r="E66" s="26"/>
      <c r="F66" s="26"/>
      <c r="G66" s="26"/>
      <c r="H66" s="26"/>
    </row>
    <row r="67" spans="1:8" ht="15.75" hidden="1" outlineLevel="1">
      <c r="A67" s="36" t="s">
        <v>53</v>
      </c>
      <c r="B67" s="36"/>
      <c r="C67" s="36"/>
      <c r="D67" s="36"/>
      <c r="E67" s="36"/>
      <c r="F67" s="36"/>
      <c r="G67" s="36"/>
      <c r="H67" s="36"/>
    </row>
    <row r="68" spans="1:8" ht="40.5" customHeight="1" hidden="1" outlineLevel="1">
      <c r="A68" s="35" t="s">
        <v>11</v>
      </c>
      <c r="B68" s="35"/>
      <c r="C68" s="35"/>
      <c r="D68" s="35"/>
      <c r="E68" s="35"/>
      <c r="F68" s="35"/>
      <c r="G68" s="35"/>
      <c r="H68" s="12">
        <f>ROUND(H71+H72*H73,2)</f>
        <v>1919.83</v>
      </c>
    </row>
    <row r="69" spans="1:5" ht="15.75" hidden="1" outlineLevel="1">
      <c r="A69" s="7"/>
      <c r="B69" s="7"/>
      <c r="C69" s="13"/>
      <c r="D69" s="13"/>
      <c r="E69" s="13"/>
    </row>
    <row r="70" spans="1:8" ht="33.75" customHeight="1" hidden="1" outlineLevel="1">
      <c r="A70" s="35" t="s">
        <v>12</v>
      </c>
      <c r="B70" s="35"/>
      <c r="C70" s="35"/>
      <c r="D70" s="35"/>
      <c r="E70" s="35"/>
      <c r="F70" s="35"/>
      <c r="G70" s="35"/>
      <c r="H70" s="35"/>
    </row>
    <row r="71" spans="1:8" ht="21.75" customHeight="1" hidden="1" outlineLevel="1">
      <c r="A71" s="34" t="s">
        <v>13</v>
      </c>
      <c r="B71" s="34"/>
      <c r="C71" s="34"/>
      <c r="D71" s="34"/>
      <c r="E71" s="34"/>
      <c r="F71" s="34"/>
      <c r="G71" s="34"/>
      <c r="H71" s="12">
        <v>1015.89</v>
      </c>
    </row>
    <row r="72" spans="1:8" ht="25.5" customHeight="1" hidden="1" outlineLevel="1">
      <c r="A72" s="34" t="s">
        <v>14</v>
      </c>
      <c r="B72" s="34"/>
      <c r="C72" s="34"/>
      <c r="D72" s="34"/>
      <c r="E72" s="34"/>
      <c r="F72" s="34"/>
      <c r="G72" s="34"/>
      <c r="H72" s="12">
        <v>628693.13</v>
      </c>
    </row>
    <row r="73" spans="1:11" ht="35.25" customHeight="1" hidden="1" outlineLevel="1">
      <c r="A73" s="34" t="s">
        <v>15</v>
      </c>
      <c r="B73" s="34"/>
      <c r="C73" s="34"/>
      <c r="D73" s="34"/>
      <c r="E73" s="34"/>
      <c r="F73" s="34"/>
      <c r="G73" s="34"/>
      <c r="H73" s="15">
        <f>(H74+H75-(H76+H83))/(H93+H94-(H95+H102))</f>
        <v>0.0014378023151335336</v>
      </c>
      <c r="K73" s="20"/>
    </row>
    <row r="74" spans="1:11" ht="24.75" customHeight="1" hidden="1" outlineLevel="1">
      <c r="A74" s="34" t="s">
        <v>16</v>
      </c>
      <c r="B74" s="34"/>
      <c r="C74" s="34"/>
      <c r="D74" s="34"/>
      <c r="E74" s="34"/>
      <c r="F74" s="34"/>
      <c r="G74" s="34"/>
      <c r="H74" s="17">
        <v>661.636</v>
      </c>
      <c r="K74" s="20"/>
    </row>
    <row r="75" spans="1:8" ht="35.25" customHeight="1" hidden="1" outlineLevel="1">
      <c r="A75" s="34" t="s">
        <v>17</v>
      </c>
      <c r="B75" s="34"/>
      <c r="C75" s="34"/>
      <c r="D75" s="34"/>
      <c r="E75" s="34"/>
      <c r="F75" s="34"/>
      <c r="G75" s="34"/>
      <c r="H75" s="17">
        <v>9.946</v>
      </c>
    </row>
    <row r="76" spans="1:8" ht="36.75" customHeight="1" hidden="1" outlineLevel="1">
      <c r="A76" s="34" t="s">
        <v>18</v>
      </c>
      <c r="B76" s="34"/>
      <c r="C76" s="34"/>
      <c r="D76" s="34"/>
      <c r="E76" s="34"/>
      <c r="F76" s="34"/>
      <c r="G76" s="34"/>
      <c r="H76" s="17">
        <f>E78+E79+E80+E81+E82</f>
        <v>247.52316356085348</v>
      </c>
    </row>
    <row r="77" spans="1:8" ht="15.75" hidden="1" outlineLevel="1">
      <c r="A77" s="34" t="s">
        <v>20</v>
      </c>
      <c r="B77" s="34"/>
      <c r="C77" s="14"/>
      <c r="D77" s="14"/>
      <c r="E77" s="14"/>
      <c r="F77" s="14"/>
      <c r="G77" s="14"/>
      <c r="H77" s="19"/>
    </row>
    <row r="78" spans="1:8" ht="15.75" customHeight="1" hidden="1" outlineLevel="1">
      <c r="A78" s="30" t="s">
        <v>21</v>
      </c>
      <c r="B78" s="30"/>
      <c r="C78" s="30"/>
      <c r="D78" s="30"/>
      <c r="E78" s="17">
        <v>22.661233060853466</v>
      </c>
      <c r="G78" s="8"/>
      <c r="H78" s="8"/>
    </row>
    <row r="79" spans="1:8" ht="15.75" customHeight="1" hidden="1" outlineLevel="1">
      <c r="A79" s="30" t="s">
        <v>22</v>
      </c>
      <c r="B79" s="30"/>
      <c r="C79" s="30"/>
      <c r="D79" s="30"/>
      <c r="E79" s="21">
        <v>189.1983897</v>
      </c>
      <c r="G79" s="8"/>
      <c r="H79" s="8"/>
    </row>
    <row r="80" spans="1:8" ht="15.75" customHeight="1" hidden="1" outlineLevel="1">
      <c r="A80" s="30" t="s">
        <v>23</v>
      </c>
      <c r="B80" s="30"/>
      <c r="C80" s="30"/>
      <c r="D80" s="30"/>
      <c r="E80" s="21">
        <v>35.6635408</v>
      </c>
      <c r="G80" s="8"/>
      <c r="H80" s="8"/>
    </row>
    <row r="81" spans="1:8" ht="15.75" customHeight="1" hidden="1" outlineLevel="1">
      <c r="A81" s="30" t="s">
        <v>24</v>
      </c>
      <c r="B81" s="30"/>
      <c r="C81" s="30"/>
      <c r="D81" s="30"/>
      <c r="E81" s="22">
        <v>0</v>
      </c>
      <c r="G81" s="8"/>
      <c r="H81" s="8"/>
    </row>
    <row r="82" spans="1:8" ht="15.75" customHeight="1" hidden="1" outlineLevel="1">
      <c r="A82" s="30" t="s">
        <v>25</v>
      </c>
      <c r="B82" s="30"/>
      <c r="C82" s="30"/>
      <c r="D82" s="30"/>
      <c r="E82" s="22">
        <v>0</v>
      </c>
      <c r="G82" s="8"/>
      <c r="H82" s="8"/>
    </row>
    <row r="83" spans="1:8" ht="24" customHeight="1" hidden="1" outlineLevel="1">
      <c r="A83" s="31" t="s">
        <v>26</v>
      </c>
      <c r="B83" s="31"/>
      <c r="C83" s="31"/>
      <c r="D83" s="31"/>
      <c r="E83" s="31"/>
      <c r="F83" s="31"/>
      <c r="G83" s="31"/>
      <c r="H83" s="17">
        <v>231.51</v>
      </c>
    </row>
    <row r="84" spans="1:8" ht="33" customHeight="1" hidden="1" outlineLevel="1">
      <c r="A84" s="31" t="s">
        <v>27</v>
      </c>
      <c r="B84" s="31"/>
      <c r="C84" s="31"/>
      <c r="D84" s="31"/>
      <c r="E84" s="31"/>
      <c r="F84" s="31"/>
      <c r="G84" s="31"/>
      <c r="H84" s="21">
        <f>D86+D90</f>
        <v>9709.137300000002</v>
      </c>
    </row>
    <row r="85" spans="1:8" ht="15.75" hidden="1" outlineLevel="1">
      <c r="A85" s="31" t="s">
        <v>20</v>
      </c>
      <c r="B85" s="31"/>
      <c r="C85" s="14"/>
      <c r="D85" s="14"/>
      <c r="E85" s="14"/>
      <c r="F85" s="14"/>
      <c r="G85" s="14"/>
      <c r="H85" s="23"/>
    </row>
    <row r="86" spans="1:8" ht="15.75" customHeight="1" hidden="1" outlineLevel="1">
      <c r="A86" s="33" t="s">
        <v>28</v>
      </c>
      <c r="B86" s="33"/>
      <c r="C86" s="33"/>
      <c r="D86" s="17">
        <f>D87+D88+D89</f>
        <v>4.818</v>
      </c>
      <c r="E86" s="7"/>
      <c r="F86" s="8"/>
      <c r="G86" s="8"/>
      <c r="H86" s="8"/>
    </row>
    <row r="87" spans="1:8" ht="15.75" customHeight="1" hidden="1" outlineLevel="1">
      <c r="A87" s="32" t="s">
        <v>29</v>
      </c>
      <c r="B87" s="32"/>
      <c r="C87" s="32"/>
      <c r="D87" s="17">
        <v>1.257</v>
      </c>
      <c r="E87" s="7"/>
      <c r="F87" s="8"/>
      <c r="G87" s="8"/>
      <c r="H87" s="8"/>
    </row>
    <row r="88" spans="1:8" ht="15.75" customHeight="1" hidden="1" outlineLevel="1">
      <c r="A88" s="32" t="s">
        <v>30</v>
      </c>
      <c r="B88" s="32"/>
      <c r="C88" s="32"/>
      <c r="D88" s="17">
        <v>2.285</v>
      </c>
      <c r="E88" s="7"/>
      <c r="F88" s="8"/>
      <c r="G88" s="8"/>
      <c r="H88" s="8"/>
    </row>
    <row r="89" spans="1:8" ht="15.75" customHeight="1" hidden="1" outlineLevel="1">
      <c r="A89" s="32" t="s">
        <v>31</v>
      </c>
      <c r="B89" s="32"/>
      <c r="C89" s="32"/>
      <c r="D89" s="17">
        <v>1.2760000000000002</v>
      </c>
      <c r="E89" s="7"/>
      <c r="F89" s="8"/>
      <c r="G89" s="8"/>
      <c r="H89" s="8"/>
    </row>
    <row r="90" spans="1:8" ht="15.75" customHeight="1" hidden="1" outlineLevel="1">
      <c r="A90" s="33" t="s">
        <v>32</v>
      </c>
      <c r="B90" s="33"/>
      <c r="C90" s="33"/>
      <c r="D90" s="17">
        <f>D91+D92</f>
        <v>9704.319300000003</v>
      </c>
      <c r="E90" s="7"/>
      <c r="F90" s="8"/>
      <c r="G90" s="8"/>
      <c r="H90" s="8"/>
    </row>
    <row r="91" spans="1:8" ht="15.75" customHeight="1" hidden="1" outlineLevel="1">
      <c r="A91" s="32" t="s">
        <v>29</v>
      </c>
      <c r="B91" s="32"/>
      <c r="C91" s="32"/>
      <c r="D91" s="17">
        <v>3085.2113</v>
      </c>
      <c r="E91" s="7"/>
      <c r="F91" s="8"/>
      <c r="G91" s="8"/>
      <c r="H91" s="8"/>
    </row>
    <row r="92" spans="1:8" ht="15.75" customHeight="1" hidden="1" outlineLevel="1">
      <c r="A92" s="32" t="s">
        <v>31</v>
      </c>
      <c r="B92" s="32"/>
      <c r="C92" s="32"/>
      <c r="D92" s="17">
        <v>6619.108000000002</v>
      </c>
      <c r="E92" s="7"/>
      <c r="F92" s="8"/>
      <c r="G92" s="8"/>
      <c r="H92" s="8"/>
    </row>
    <row r="93" spans="1:8" ht="35.25" customHeight="1" hidden="1" outlineLevel="1">
      <c r="A93" s="31" t="s">
        <v>33</v>
      </c>
      <c r="B93" s="31"/>
      <c r="C93" s="31"/>
      <c r="D93" s="31"/>
      <c r="E93" s="31"/>
      <c r="F93" s="31"/>
      <c r="G93" s="31"/>
      <c r="H93" s="17">
        <v>404335.071</v>
      </c>
    </row>
    <row r="94" spans="1:8" ht="34.5" customHeight="1" hidden="1" outlineLevel="1">
      <c r="A94" s="31" t="s">
        <v>34</v>
      </c>
      <c r="B94" s="31"/>
      <c r="C94" s="31"/>
      <c r="D94" s="31"/>
      <c r="E94" s="31"/>
      <c r="F94" s="31"/>
      <c r="G94" s="31"/>
      <c r="H94" s="17">
        <v>7904.352</v>
      </c>
    </row>
    <row r="95" spans="1:8" ht="34.5" customHeight="1" hidden="1" outlineLevel="1">
      <c r="A95" s="31" t="s">
        <v>35</v>
      </c>
      <c r="B95" s="31"/>
      <c r="C95" s="31"/>
      <c r="D95" s="31"/>
      <c r="E95" s="31"/>
      <c r="F95" s="31"/>
      <c r="G95" s="31"/>
      <c r="H95" s="17">
        <f>E97+E98+E99+E100+E101</f>
        <v>148090.570309</v>
      </c>
    </row>
    <row r="96" spans="1:8" ht="15.75" hidden="1" outlineLevel="1">
      <c r="A96" s="31" t="s">
        <v>20</v>
      </c>
      <c r="B96" s="31"/>
      <c r="C96" s="14"/>
      <c r="D96" s="14"/>
      <c r="E96" s="14"/>
      <c r="F96" s="14"/>
      <c r="G96" s="14"/>
      <c r="H96" s="23"/>
    </row>
    <row r="97" spans="1:8" ht="15.75" customHeight="1" hidden="1" outlineLevel="1">
      <c r="A97" s="30" t="s">
        <v>36</v>
      </c>
      <c r="B97" s="30"/>
      <c r="C97" s="30"/>
      <c r="D97" s="30"/>
      <c r="E97" s="17">
        <v>9709.137300000002</v>
      </c>
      <c r="G97" s="8"/>
      <c r="H97" s="8"/>
    </row>
    <row r="98" spans="1:8" ht="15.75" customHeight="1" hidden="1" outlineLevel="1">
      <c r="A98" s="30" t="s">
        <v>37</v>
      </c>
      <c r="B98" s="30"/>
      <c r="C98" s="30"/>
      <c r="D98" s="30"/>
      <c r="E98" s="21">
        <v>113875.965</v>
      </c>
      <c r="G98" s="8"/>
      <c r="H98" s="8"/>
    </row>
    <row r="99" spans="1:8" ht="15.75" customHeight="1" hidden="1" outlineLevel="1">
      <c r="A99" s="30" t="s">
        <v>38</v>
      </c>
      <c r="B99" s="30"/>
      <c r="C99" s="30"/>
      <c r="D99" s="30"/>
      <c r="E99" s="21">
        <v>24505.468009</v>
      </c>
      <c r="G99" s="8"/>
      <c r="H99" s="8"/>
    </row>
    <row r="100" spans="1:8" ht="15.75" customHeight="1" hidden="1" outlineLevel="1">
      <c r="A100" s="30" t="s">
        <v>39</v>
      </c>
      <c r="B100" s="30"/>
      <c r="C100" s="30"/>
      <c r="D100" s="30"/>
      <c r="E100" s="22">
        <v>0</v>
      </c>
      <c r="G100" s="8"/>
      <c r="H100" s="8"/>
    </row>
    <row r="101" spans="1:8" ht="15.75" customHeight="1" hidden="1" outlineLevel="1">
      <c r="A101" s="30" t="s">
        <v>40</v>
      </c>
      <c r="B101" s="30"/>
      <c r="C101" s="30"/>
      <c r="D101" s="30"/>
      <c r="E101" s="22">
        <v>0</v>
      </c>
      <c r="G101" s="8"/>
      <c r="H101" s="8"/>
    </row>
    <row r="102" spans="1:8" ht="31.5" customHeight="1" hidden="1" outlineLevel="1">
      <c r="A102" s="31" t="s">
        <v>41</v>
      </c>
      <c r="B102" s="31"/>
      <c r="C102" s="31"/>
      <c r="D102" s="31"/>
      <c r="E102" s="31"/>
      <c r="F102" s="31"/>
      <c r="G102" s="31"/>
      <c r="H102" s="17">
        <v>130230</v>
      </c>
    </row>
    <row r="103" spans="1:8" ht="34.5" customHeight="1" hidden="1" outlineLevel="1">
      <c r="A103" s="31" t="s">
        <v>42</v>
      </c>
      <c r="B103" s="31"/>
      <c r="C103" s="31"/>
      <c r="D103" s="31"/>
      <c r="E103" s="31"/>
      <c r="F103" s="31"/>
      <c r="G103" s="31"/>
      <c r="H103" s="12">
        <v>0</v>
      </c>
    </row>
    <row r="104" ht="15.75" hidden="1" outlineLevel="1"/>
    <row r="105" ht="15.75" hidden="1" outlineLevel="1"/>
    <row r="106" spans="1:8" ht="15.75" hidden="1" outlineLevel="1">
      <c r="A106" s="36" t="s">
        <v>54</v>
      </c>
      <c r="B106" s="36"/>
      <c r="C106" s="36"/>
      <c r="D106" s="36"/>
      <c r="E106" s="36"/>
      <c r="F106" s="36"/>
      <c r="G106" s="36"/>
      <c r="H106" s="36"/>
    </row>
    <row r="107" spans="1:8" ht="40.5" customHeight="1" hidden="1" outlineLevel="1">
      <c r="A107" s="35" t="s">
        <v>11</v>
      </c>
      <c r="B107" s="35"/>
      <c r="C107" s="35"/>
      <c r="D107" s="35"/>
      <c r="E107" s="35"/>
      <c r="F107" s="35"/>
      <c r="G107" s="35"/>
      <c r="H107" s="12">
        <f>ROUND(H110+H111*H112,2)</f>
        <v>2080.29</v>
      </c>
    </row>
    <row r="108" spans="1:5" ht="15.75" hidden="1" outlineLevel="1">
      <c r="A108" s="7"/>
      <c r="B108" s="7"/>
      <c r="C108" s="13"/>
      <c r="D108" s="13"/>
      <c r="E108" s="13"/>
    </row>
    <row r="109" spans="1:8" ht="33.75" customHeight="1" hidden="1" outlineLevel="1">
      <c r="A109" s="35" t="s">
        <v>12</v>
      </c>
      <c r="B109" s="35"/>
      <c r="C109" s="35"/>
      <c r="D109" s="35"/>
      <c r="E109" s="35"/>
      <c r="F109" s="35"/>
      <c r="G109" s="35"/>
      <c r="H109" s="35"/>
    </row>
    <row r="110" spans="1:8" ht="21.75" customHeight="1" hidden="1" outlineLevel="1">
      <c r="A110" s="34" t="s">
        <v>13</v>
      </c>
      <c r="B110" s="34"/>
      <c r="C110" s="34"/>
      <c r="D110" s="34"/>
      <c r="E110" s="34"/>
      <c r="F110" s="34"/>
      <c r="G110" s="34"/>
      <c r="H110" s="12">
        <v>1056.78</v>
      </c>
    </row>
    <row r="111" spans="1:8" ht="25.5" customHeight="1" hidden="1" outlineLevel="1">
      <c r="A111" s="34" t="s">
        <v>14</v>
      </c>
      <c r="B111" s="34"/>
      <c r="C111" s="34"/>
      <c r="D111" s="34"/>
      <c r="E111" s="34"/>
      <c r="F111" s="34"/>
      <c r="G111" s="34"/>
      <c r="H111" s="12">
        <v>682458.86</v>
      </c>
    </row>
    <row r="112" spans="1:11" ht="35.25" customHeight="1" hidden="1" outlineLevel="1">
      <c r="A112" s="34" t="s">
        <v>15</v>
      </c>
      <c r="B112" s="34"/>
      <c r="C112" s="34"/>
      <c r="D112" s="34"/>
      <c r="E112" s="34"/>
      <c r="F112" s="34"/>
      <c r="G112" s="34"/>
      <c r="H112" s="15">
        <f>(H113+H114-(H115+H122))/(H132+H133-(H134+H141))</f>
        <v>0.0014997452633947743</v>
      </c>
      <c r="K112" s="20"/>
    </row>
    <row r="113" spans="1:11" ht="24.75" customHeight="1" hidden="1" outlineLevel="1">
      <c r="A113" s="34" t="s">
        <v>16</v>
      </c>
      <c r="B113" s="34"/>
      <c r="C113" s="34"/>
      <c r="D113" s="34"/>
      <c r="E113" s="34"/>
      <c r="F113" s="34"/>
      <c r="G113" s="34"/>
      <c r="H113" s="17">
        <v>791.716</v>
      </c>
      <c r="K113" s="20"/>
    </row>
    <row r="114" spans="1:8" ht="35.25" customHeight="1" hidden="1" outlineLevel="1">
      <c r="A114" s="34" t="s">
        <v>17</v>
      </c>
      <c r="B114" s="34"/>
      <c r="C114" s="34"/>
      <c r="D114" s="34"/>
      <c r="E114" s="34"/>
      <c r="F114" s="34"/>
      <c r="G114" s="34"/>
      <c r="H114" s="17">
        <v>25.540999999999997</v>
      </c>
    </row>
    <row r="115" spans="1:8" ht="36.75" customHeight="1" hidden="1" outlineLevel="1">
      <c r="A115" s="34" t="s">
        <v>18</v>
      </c>
      <c r="B115" s="34"/>
      <c r="C115" s="34"/>
      <c r="D115" s="34"/>
      <c r="E115" s="34"/>
      <c r="F115" s="34"/>
      <c r="G115" s="34"/>
      <c r="H115" s="17">
        <f>E117+E118+E119+E120+E121</f>
        <v>266.0109096081849</v>
      </c>
    </row>
    <row r="116" spans="1:8" ht="15.75" hidden="1" outlineLevel="1">
      <c r="A116" s="34" t="s">
        <v>20</v>
      </c>
      <c r="B116" s="34"/>
      <c r="C116" s="14"/>
      <c r="D116" s="14"/>
      <c r="E116" s="14"/>
      <c r="F116" s="14"/>
      <c r="G116" s="14"/>
      <c r="H116" s="19"/>
    </row>
    <row r="117" spans="1:8" ht="15.75" customHeight="1" hidden="1" outlineLevel="1">
      <c r="A117" s="30" t="s">
        <v>21</v>
      </c>
      <c r="B117" s="30"/>
      <c r="C117" s="30"/>
      <c r="D117" s="30"/>
      <c r="E117" s="17">
        <v>26.41165000818484</v>
      </c>
      <c r="G117" s="8"/>
      <c r="H117" s="8"/>
    </row>
    <row r="118" spans="1:8" ht="15.75" customHeight="1" hidden="1" outlineLevel="1">
      <c r="A118" s="30" t="s">
        <v>22</v>
      </c>
      <c r="B118" s="30"/>
      <c r="C118" s="30"/>
      <c r="D118" s="30"/>
      <c r="E118" s="21">
        <v>193.5295739</v>
      </c>
      <c r="G118" s="8"/>
      <c r="H118" s="8"/>
    </row>
    <row r="119" spans="1:8" ht="15.75" customHeight="1" hidden="1" outlineLevel="1">
      <c r="A119" s="30" t="s">
        <v>23</v>
      </c>
      <c r="B119" s="30"/>
      <c r="C119" s="30"/>
      <c r="D119" s="30"/>
      <c r="E119" s="21">
        <v>46.06968570000001</v>
      </c>
      <c r="G119" s="8"/>
      <c r="H119" s="8"/>
    </row>
    <row r="120" spans="1:8" ht="15.75" customHeight="1" hidden="1" outlineLevel="1">
      <c r="A120" s="30" t="s">
        <v>24</v>
      </c>
      <c r="B120" s="30"/>
      <c r="C120" s="30"/>
      <c r="D120" s="30"/>
      <c r="E120" s="22">
        <v>0</v>
      </c>
      <c r="G120" s="8"/>
      <c r="H120" s="8"/>
    </row>
    <row r="121" spans="1:8" ht="15.75" customHeight="1" hidden="1" outlineLevel="1">
      <c r="A121" s="30" t="s">
        <v>25</v>
      </c>
      <c r="B121" s="30"/>
      <c r="C121" s="30"/>
      <c r="D121" s="30"/>
      <c r="E121" s="22">
        <v>0</v>
      </c>
      <c r="G121" s="8"/>
      <c r="H121" s="8"/>
    </row>
    <row r="122" spans="1:8" ht="24" customHeight="1" hidden="1" outlineLevel="1">
      <c r="A122" s="31" t="s">
        <v>26</v>
      </c>
      <c r="B122" s="31"/>
      <c r="C122" s="31"/>
      <c r="D122" s="31"/>
      <c r="E122" s="31"/>
      <c r="F122" s="31"/>
      <c r="G122" s="31"/>
      <c r="H122" s="17">
        <v>287.07</v>
      </c>
    </row>
    <row r="123" spans="1:8" ht="33" customHeight="1" hidden="1" outlineLevel="1">
      <c r="A123" s="31" t="s">
        <v>27</v>
      </c>
      <c r="B123" s="31"/>
      <c r="C123" s="31"/>
      <c r="D123" s="31"/>
      <c r="E123" s="31"/>
      <c r="F123" s="31"/>
      <c r="G123" s="31"/>
      <c r="H123" s="21">
        <f>D125+D129</f>
        <v>11044.52828499999</v>
      </c>
    </row>
    <row r="124" spans="1:8" ht="15.75" hidden="1" outlineLevel="1">
      <c r="A124" s="31" t="s">
        <v>20</v>
      </c>
      <c r="B124" s="31"/>
      <c r="C124" s="14"/>
      <c r="D124" s="14"/>
      <c r="E124" s="14"/>
      <c r="F124" s="14"/>
      <c r="G124" s="14"/>
      <c r="H124" s="23"/>
    </row>
    <row r="125" spans="1:8" ht="15.75" customHeight="1" hidden="1" outlineLevel="1">
      <c r="A125" s="33" t="s">
        <v>28</v>
      </c>
      <c r="B125" s="33"/>
      <c r="C125" s="33"/>
      <c r="D125" s="17">
        <f>D126+D127+D128</f>
        <v>2.736</v>
      </c>
      <c r="E125" s="7"/>
      <c r="F125" s="8"/>
      <c r="G125" s="8"/>
      <c r="H125" s="8"/>
    </row>
    <row r="126" spans="1:8" ht="15.75" customHeight="1" hidden="1" outlineLevel="1">
      <c r="A126" s="32" t="s">
        <v>29</v>
      </c>
      <c r="B126" s="32"/>
      <c r="C126" s="32"/>
      <c r="D126" s="17">
        <v>1.001</v>
      </c>
      <c r="E126" s="7"/>
      <c r="F126" s="8"/>
      <c r="G126" s="8"/>
      <c r="H126" s="8"/>
    </row>
    <row r="127" spans="1:8" ht="15.75" customHeight="1" hidden="1" outlineLevel="1">
      <c r="A127" s="32" t="s">
        <v>30</v>
      </c>
      <c r="B127" s="32"/>
      <c r="C127" s="32"/>
      <c r="D127" s="17">
        <v>1.457</v>
      </c>
      <c r="E127" s="7"/>
      <c r="F127" s="8"/>
      <c r="G127" s="8"/>
      <c r="H127" s="8"/>
    </row>
    <row r="128" spans="1:8" ht="15.75" customHeight="1" hidden="1" outlineLevel="1">
      <c r="A128" s="32" t="s">
        <v>31</v>
      </c>
      <c r="B128" s="32"/>
      <c r="C128" s="32"/>
      <c r="D128" s="17">
        <v>0.278</v>
      </c>
      <c r="E128" s="7"/>
      <c r="F128" s="8"/>
      <c r="G128" s="8"/>
      <c r="H128" s="8"/>
    </row>
    <row r="129" spans="1:8" ht="15.75" customHeight="1" hidden="1" outlineLevel="1">
      <c r="A129" s="33" t="s">
        <v>32</v>
      </c>
      <c r="B129" s="33"/>
      <c r="C129" s="33"/>
      <c r="D129" s="17">
        <f>D130+D131</f>
        <v>11041.792284999989</v>
      </c>
      <c r="E129" s="7"/>
      <c r="F129" s="8"/>
      <c r="G129" s="8"/>
      <c r="H129" s="8"/>
    </row>
    <row r="130" spans="1:8" ht="15.75" customHeight="1" hidden="1" outlineLevel="1">
      <c r="A130" s="32" t="s">
        <v>29</v>
      </c>
      <c r="B130" s="32"/>
      <c r="C130" s="32"/>
      <c r="D130" s="17">
        <v>3604.807753000001</v>
      </c>
      <c r="E130" s="7"/>
      <c r="F130" s="8"/>
      <c r="G130" s="8"/>
      <c r="H130" s="8"/>
    </row>
    <row r="131" spans="1:8" ht="15.75" customHeight="1" hidden="1" outlineLevel="1">
      <c r="A131" s="32" t="s">
        <v>31</v>
      </c>
      <c r="B131" s="32"/>
      <c r="C131" s="32"/>
      <c r="D131" s="17">
        <v>7436.984531999989</v>
      </c>
      <c r="E131" s="7"/>
      <c r="F131" s="8"/>
      <c r="G131" s="8"/>
      <c r="H131" s="8"/>
    </row>
    <row r="132" spans="1:8" ht="35.25" customHeight="1" hidden="1" outlineLevel="1">
      <c r="A132" s="31" t="s">
        <v>33</v>
      </c>
      <c r="B132" s="31"/>
      <c r="C132" s="31"/>
      <c r="D132" s="31"/>
      <c r="E132" s="31"/>
      <c r="F132" s="31"/>
      <c r="G132" s="31"/>
      <c r="H132" s="17">
        <v>484609.649</v>
      </c>
    </row>
    <row r="133" spans="1:8" ht="34.5" customHeight="1" hidden="1" outlineLevel="1">
      <c r="A133" s="31" t="s">
        <v>34</v>
      </c>
      <c r="B133" s="31"/>
      <c r="C133" s="31"/>
      <c r="D133" s="31"/>
      <c r="E133" s="31"/>
      <c r="F133" s="31"/>
      <c r="G133" s="31"/>
      <c r="H133" s="17">
        <v>18110.269</v>
      </c>
    </row>
    <row r="134" spans="1:8" ht="34.5" customHeight="1" hidden="1" outlineLevel="1">
      <c r="A134" s="31" t="s">
        <v>35</v>
      </c>
      <c r="B134" s="31"/>
      <c r="C134" s="31"/>
      <c r="D134" s="31"/>
      <c r="E134" s="31"/>
      <c r="F134" s="31"/>
      <c r="G134" s="31"/>
      <c r="H134" s="17">
        <f>E136+E137+E138+E139+E140</f>
        <v>165102.61029399998</v>
      </c>
    </row>
    <row r="135" spans="1:8" ht="15.75" hidden="1" outlineLevel="1">
      <c r="A135" s="31" t="s">
        <v>20</v>
      </c>
      <c r="B135" s="31"/>
      <c r="C135" s="14"/>
      <c r="D135" s="14"/>
      <c r="E135" s="14"/>
      <c r="F135" s="14"/>
      <c r="G135" s="14"/>
      <c r="H135" s="23"/>
    </row>
    <row r="136" spans="1:8" ht="15.75" customHeight="1" hidden="1" outlineLevel="1">
      <c r="A136" s="30" t="s">
        <v>36</v>
      </c>
      <c r="B136" s="30"/>
      <c r="C136" s="30"/>
      <c r="D136" s="30"/>
      <c r="E136" s="17">
        <v>11044.52828499999</v>
      </c>
      <c r="G136" s="8"/>
      <c r="H136" s="8"/>
    </row>
    <row r="137" spans="1:8" ht="15.75" customHeight="1" hidden="1" outlineLevel="1">
      <c r="A137" s="30" t="s">
        <v>37</v>
      </c>
      <c r="B137" s="30"/>
      <c r="C137" s="30"/>
      <c r="D137" s="30"/>
      <c r="E137" s="21">
        <v>121805.996</v>
      </c>
      <c r="G137" s="8"/>
      <c r="H137" s="8"/>
    </row>
    <row r="138" spans="1:8" ht="15.75" customHeight="1" hidden="1" outlineLevel="1">
      <c r="A138" s="30" t="s">
        <v>38</v>
      </c>
      <c r="B138" s="30"/>
      <c r="C138" s="30"/>
      <c r="D138" s="30"/>
      <c r="E138" s="21">
        <v>32252.086009000002</v>
      </c>
      <c r="G138" s="8"/>
      <c r="H138" s="8"/>
    </row>
    <row r="139" spans="1:8" ht="15.75" customHeight="1" hidden="1" outlineLevel="1">
      <c r="A139" s="30" t="s">
        <v>39</v>
      </c>
      <c r="B139" s="30"/>
      <c r="C139" s="30"/>
      <c r="D139" s="30"/>
      <c r="E139" s="22">
        <v>0</v>
      </c>
      <c r="G139" s="8"/>
      <c r="H139" s="8"/>
    </row>
    <row r="140" spans="1:8" ht="15.75" customHeight="1" hidden="1" outlineLevel="1">
      <c r="A140" s="30" t="s">
        <v>40</v>
      </c>
      <c r="B140" s="30"/>
      <c r="C140" s="30"/>
      <c r="D140" s="30"/>
      <c r="E140" s="22">
        <v>0</v>
      </c>
      <c r="G140" s="8"/>
      <c r="H140" s="8"/>
    </row>
    <row r="141" spans="1:8" ht="31.5" customHeight="1" hidden="1" outlineLevel="1">
      <c r="A141" s="31" t="s">
        <v>41</v>
      </c>
      <c r="B141" s="31"/>
      <c r="C141" s="31"/>
      <c r="D141" s="31"/>
      <c r="E141" s="31"/>
      <c r="F141" s="31"/>
      <c r="G141" s="31"/>
      <c r="H141" s="17">
        <v>161470</v>
      </c>
    </row>
    <row r="142" spans="1:8" ht="34.5" customHeight="1" hidden="1" outlineLevel="1">
      <c r="A142" s="31" t="s">
        <v>42</v>
      </c>
      <c r="B142" s="31"/>
      <c r="C142" s="31"/>
      <c r="D142" s="31"/>
      <c r="E142" s="31"/>
      <c r="F142" s="31"/>
      <c r="G142" s="31"/>
      <c r="H142" s="12">
        <v>0</v>
      </c>
    </row>
    <row r="143" ht="15.75" hidden="1" outlineLevel="1"/>
    <row r="144" ht="15.75" hidden="1" outlineLevel="1"/>
    <row r="145" spans="1:8" ht="15.75" hidden="1" outlineLevel="1">
      <c r="A145" s="36" t="s">
        <v>55</v>
      </c>
      <c r="B145" s="36"/>
      <c r="C145" s="36"/>
      <c r="D145" s="36"/>
      <c r="E145" s="36"/>
      <c r="F145" s="36"/>
      <c r="G145" s="36"/>
      <c r="H145" s="36"/>
    </row>
    <row r="146" spans="1:8" ht="40.5" customHeight="1" hidden="1" outlineLevel="1">
      <c r="A146" s="35" t="s">
        <v>11</v>
      </c>
      <c r="B146" s="35"/>
      <c r="C146" s="35"/>
      <c r="D146" s="35"/>
      <c r="E146" s="35"/>
      <c r="F146" s="35"/>
      <c r="G146" s="35"/>
      <c r="H146" s="12">
        <f>ROUND(H149+H150*H151,2)</f>
        <v>1934.05</v>
      </c>
    </row>
    <row r="147" spans="1:5" ht="15.75" hidden="1" outlineLevel="1">
      <c r="A147" s="7"/>
      <c r="B147" s="7"/>
      <c r="C147" s="13"/>
      <c r="D147" s="13"/>
      <c r="E147" s="13"/>
    </row>
    <row r="148" spans="1:8" ht="33.75" customHeight="1" hidden="1" outlineLevel="1">
      <c r="A148" s="35" t="s">
        <v>12</v>
      </c>
      <c r="B148" s="35"/>
      <c r="C148" s="35"/>
      <c r="D148" s="35"/>
      <c r="E148" s="35"/>
      <c r="F148" s="35"/>
      <c r="G148" s="35"/>
      <c r="H148" s="35"/>
    </row>
    <row r="149" spans="1:8" ht="21.75" customHeight="1" hidden="1" outlineLevel="1">
      <c r="A149" s="34" t="s">
        <v>13</v>
      </c>
      <c r="B149" s="34"/>
      <c r="C149" s="34"/>
      <c r="D149" s="34"/>
      <c r="E149" s="34"/>
      <c r="F149" s="34"/>
      <c r="G149" s="34"/>
      <c r="H149" s="12">
        <v>1050.18</v>
      </c>
    </row>
    <row r="150" spans="1:8" ht="25.5" customHeight="1" hidden="1" outlineLevel="1">
      <c r="A150" s="34" t="s">
        <v>14</v>
      </c>
      <c r="B150" s="34"/>
      <c r="C150" s="34"/>
      <c r="D150" s="34"/>
      <c r="E150" s="34"/>
      <c r="F150" s="34"/>
      <c r="G150" s="34"/>
      <c r="H150" s="12">
        <v>637793.33</v>
      </c>
    </row>
    <row r="151" spans="1:11" ht="35.25" customHeight="1" hidden="1" outlineLevel="1">
      <c r="A151" s="34" t="s">
        <v>15</v>
      </c>
      <c r="B151" s="34"/>
      <c r="C151" s="34"/>
      <c r="D151" s="34"/>
      <c r="E151" s="34"/>
      <c r="F151" s="34"/>
      <c r="G151" s="34"/>
      <c r="H151" s="15">
        <f>(H152+H153-(H154+H161))/(H171+H172-(H173+H180))</f>
        <v>0.0013858231272872938</v>
      </c>
      <c r="K151" s="20"/>
    </row>
    <row r="152" spans="1:11" ht="24.75" customHeight="1" hidden="1" outlineLevel="1">
      <c r="A152" s="34" t="s">
        <v>16</v>
      </c>
      <c r="B152" s="34"/>
      <c r="C152" s="34"/>
      <c r="D152" s="34"/>
      <c r="E152" s="34"/>
      <c r="F152" s="34"/>
      <c r="G152" s="34"/>
      <c r="H152" s="17">
        <v>923.713</v>
      </c>
      <c r="K152" s="20"/>
    </row>
    <row r="153" spans="1:8" ht="35.25" customHeight="1" hidden="1" outlineLevel="1">
      <c r="A153" s="34" t="s">
        <v>17</v>
      </c>
      <c r="B153" s="34"/>
      <c r="C153" s="34"/>
      <c r="D153" s="34"/>
      <c r="E153" s="34"/>
      <c r="F153" s="34"/>
      <c r="G153" s="34"/>
      <c r="H153" s="17">
        <v>31.744999999999997</v>
      </c>
    </row>
    <row r="154" spans="1:8" ht="36.75" customHeight="1" hidden="1" outlineLevel="1">
      <c r="A154" s="34" t="s">
        <v>18</v>
      </c>
      <c r="B154" s="34"/>
      <c r="C154" s="34"/>
      <c r="D154" s="34"/>
      <c r="E154" s="34"/>
      <c r="F154" s="34"/>
      <c r="G154" s="34"/>
      <c r="H154" s="17">
        <f>E156+E157+E158+E159+E160</f>
        <v>314.2271862803543</v>
      </c>
    </row>
    <row r="155" spans="1:8" ht="15.75" hidden="1" outlineLevel="1">
      <c r="A155" s="34" t="s">
        <v>20</v>
      </c>
      <c r="B155" s="34"/>
      <c r="C155" s="14"/>
      <c r="D155" s="14"/>
      <c r="E155" s="14"/>
      <c r="F155" s="14"/>
      <c r="G155" s="14"/>
      <c r="H155" s="19"/>
    </row>
    <row r="156" spans="1:8" ht="15.75" customHeight="1" hidden="1" outlineLevel="1">
      <c r="A156" s="30" t="s">
        <v>21</v>
      </c>
      <c r="B156" s="30"/>
      <c r="C156" s="30"/>
      <c r="D156" s="30"/>
      <c r="E156" s="17">
        <v>30.123499380354286</v>
      </c>
      <c r="G156" s="8"/>
      <c r="H156" s="8"/>
    </row>
    <row r="157" spans="1:8" ht="15.75" customHeight="1" hidden="1" outlineLevel="1">
      <c r="A157" s="30" t="s">
        <v>22</v>
      </c>
      <c r="B157" s="30"/>
      <c r="C157" s="30"/>
      <c r="D157" s="30"/>
      <c r="E157" s="21">
        <v>235.81824000000003</v>
      </c>
      <c r="G157" s="8"/>
      <c r="H157" s="8"/>
    </row>
    <row r="158" spans="1:8" ht="15.75" customHeight="1" hidden="1" outlineLevel="1">
      <c r="A158" s="30" t="s">
        <v>23</v>
      </c>
      <c r="B158" s="30"/>
      <c r="C158" s="30"/>
      <c r="D158" s="30"/>
      <c r="E158" s="21">
        <v>48.28544690000003</v>
      </c>
      <c r="G158" s="8"/>
      <c r="H158" s="8"/>
    </row>
    <row r="159" spans="1:8" ht="15.75" customHeight="1" hidden="1" outlineLevel="1">
      <c r="A159" s="30" t="s">
        <v>24</v>
      </c>
      <c r="B159" s="30"/>
      <c r="C159" s="30"/>
      <c r="D159" s="30"/>
      <c r="E159" s="22">
        <v>0</v>
      </c>
      <c r="G159" s="8"/>
      <c r="H159" s="8"/>
    </row>
    <row r="160" spans="1:8" ht="15.75" customHeight="1" hidden="1" outlineLevel="1">
      <c r="A160" s="30" t="s">
        <v>25</v>
      </c>
      <c r="B160" s="30"/>
      <c r="C160" s="30"/>
      <c r="D160" s="30"/>
      <c r="E160" s="22">
        <v>0</v>
      </c>
      <c r="G160" s="8"/>
      <c r="H160" s="8"/>
    </row>
    <row r="161" spans="1:8" ht="24" customHeight="1" hidden="1" outlineLevel="1">
      <c r="A161" s="31" t="s">
        <v>26</v>
      </c>
      <c r="B161" s="31"/>
      <c r="C161" s="31"/>
      <c r="D161" s="31"/>
      <c r="E161" s="31"/>
      <c r="F161" s="31"/>
      <c r="G161" s="31"/>
      <c r="H161" s="17">
        <v>309.9</v>
      </c>
    </row>
    <row r="162" spans="1:8" ht="33" customHeight="1" hidden="1" outlineLevel="1">
      <c r="A162" s="31" t="s">
        <v>27</v>
      </c>
      <c r="B162" s="31"/>
      <c r="C162" s="31"/>
      <c r="D162" s="31"/>
      <c r="E162" s="31"/>
      <c r="F162" s="31"/>
      <c r="G162" s="31"/>
      <c r="H162" s="21">
        <f>D164+D168</f>
        <v>11697.841175000005</v>
      </c>
    </row>
    <row r="163" spans="1:8" ht="15.75" hidden="1" outlineLevel="1">
      <c r="A163" s="31" t="s">
        <v>20</v>
      </c>
      <c r="B163" s="31"/>
      <c r="C163" s="14"/>
      <c r="D163" s="14"/>
      <c r="E163" s="14"/>
      <c r="F163" s="14"/>
      <c r="G163" s="14"/>
      <c r="H163" s="23"/>
    </row>
    <row r="164" spans="1:8" ht="15.75" customHeight="1" hidden="1" outlineLevel="1">
      <c r="A164" s="33" t="s">
        <v>28</v>
      </c>
      <c r="B164" s="33"/>
      <c r="C164" s="33"/>
      <c r="D164" s="17">
        <f>D165+D166+D167</f>
        <v>6.856</v>
      </c>
      <c r="E164" s="7"/>
      <c r="F164" s="8"/>
      <c r="G164" s="8"/>
      <c r="H164" s="8"/>
    </row>
    <row r="165" spans="1:8" ht="15.75" customHeight="1" hidden="1" outlineLevel="1">
      <c r="A165" s="32" t="s">
        <v>29</v>
      </c>
      <c r="B165" s="32"/>
      <c r="C165" s="32"/>
      <c r="D165" s="17">
        <v>0.582</v>
      </c>
      <c r="E165" s="7"/>
      <c r="F165" s="8"/>
      <c r="G165" s="8"/>
      <c r="H165" s="8"/>
    </row>
    <row r="166" spans="1:8" ht="15.75" customHeight="1" hidden="1" outlineLevel="1">
      <c r="A166" s="32" t="s">
        <v>30</v>
      </c>
      <c r="B166" s="32"/>
      <c r="C166" s="32"/>
      <c r="D166" s="17">
        <v>3.082</v>
      </c>
      <c r="E166" s="7"/>
      <c r="F166" s="8"/>
      <c r="G166" s="8"/>
      <c r="H166" s="8"/>
    </row>
    <row r="167" spans="1:8" ht="15.75" customHeight="1" hidden="1" outlineLevel="1">
      <c r="A167" s="32" t="s">
        <v>31</v>
      </c>
      <c r="B167" s="32"/>
      <c r="C167" s="32"/>
      <c r="D167" s="17">
        <v>3.192</v>
      </c>
      <c r="E167" s="7"/>
      <c r="F167" s="8"/>
      <c r="G167" s="8"/>
      <c r="H167" s="8"/>
    </row>
    <row r="168" spans="1:8" ht="15.75" customHeight="1" hidden="1" outlineLevel="1">
      <c r="A168" s="33" t="s">
        <v>32</v>
      </c>
      <c r="B168" s="33"/>
      <c r="C168" s="33"/>
      <c r="D168" s="17">
        <f>D169+D170</f>
        <v>11690.985175000005</v>
      </c>
      <c r="E168" s="7"/>
      <c r="F168" s="8"/>
      <c r="G168" s="8"/>
      <c r="H168" s="8"/>
    </row>
    <row r="169" spans="1:8" ht="15.75" customHeight="1" hidden="1" outlineLevel="1">
      <c r="A169" s="32" t="s">
        <v>29</v>
      </c>
      <c r="B169" s="32"/>
      <c r="C169" s="32"/>
      <c r="D169" s="17">
        <v>3605.0223830000014</v>
      </c>
      <c r="E169" s="7"/>
      <c r="F169" s="8"/>
      <c r="G169" s="8"/>
      <c r="H169" s="8"/>
    </row>
    <row r="170" spans="1:8" ht="15.75" customHeight="1" hidden="1" outlineLevel="1">
      <c r="A170" s="32" t="s">
        <v>31</v>
      </c>
      <c r="B170" s="32"/>
      <c r="C170" s="32"/>
      <c r="D170" s="17">
        <v>8085.962792000003</v>
      </c>
      <c r="E170" s="7"/>
      <c r="F170" s="8"/>
      <c r="G170" s="8"/>
      <c r="H170" s="8"/>
    </row>
    <row r="171" spans="1:8" ht="35.25" customHeight="1" hidden="1" outlineLevel="1">
      <c r="A171" s="31" t="s">
        <v>33</v>
      </c>
      <c r="B171" s="31"/>
      <c r="C171" s="31"/>
      <c r="D171" s="31"/>
      <c r="E171" s="31"/>
      <c r="F171" s="31"/>
      <c r="G171" s="31"/>
      <c r="H171" s="17">
        <v>566450.168</v>
      </c>
    </row>
    <row r="172" spans="1:8" ht="34.5" customHeight="1" hidden="1" outlineLevel="1">
      <c r="A172" s="31" t="s">
        <v>34</v>
      </c>
      <c r="B172" s="31"/>
      <c r="C172" s="31"/>
      <c r="D172" s="31"/>
      <c r="E172" s="31"/>
      <c r="F172" s="31"/>
      <c r="G172" s="31"/>
      <c r="H172" s="17">
        <v>24205.581000000002</v>
      </c>
    </row>
    <row r="173" spans="1:8" ht="34.5" customHeight="1" hidden="1" outlineLevel="1">
      <c r="A173" s="31" t="s">
        <v>35</v>
      </c>
      <c r="B173" s="31"/>
      <c r="C173" s="31"/>
      <c r="D173" s="31"/>
      <c r="E173" s="31"/>
      <c r="F173" s="31"/>
      <c r="G173" s="31"/>
      <c r="H173" s="17">
        <f>E175+E176+E177+E178+E179</f>
        <v>177249.81718400004</v>
      </c>
    </row>
    <row r="174" spans="1:8" ht="15.75" hidden="1" outlineLevel="1">
      <c r="A174" s="31" t="s">
        <v>20</v>
      </c>
      <c r="B174" s="31"/>
      <c r="C174" s="14"/>
      <c r="D174" s="14"/>
      <c r="E174" s="14"/>
      <c r="F174" s="14"/>
      <c r="G174" s="14"/>
      <c r="H174" s="23"/>
    </row>
    <row r="175" spans="1:8" ht="15.75" customHeight="1" hidden="1" outlineLevel="1">
      <c r="A175" s="30" t="s">
        <v>36</v>
      </c>
      <c r="B175" s="30"/>
      <c r="C175" s="30"/>
      <c r="D175" s="30"/>
      <c r="E175" s="17">
        <v>11697.841175000005</v>
      </c>
      <c r="G175" s="8"/>
      <c r="H175" s="8"/>
    </row>
    <row r="176" spans="1:8" ht="15.75" customHeight="1" hidden="1" outlineLevel="1">
      <c r="A176" s="30" t="s">
        <v>37</v>
      </c>
      <c r="B176" s="30"/>
      <c r="C176" s="30"/>
      <c r="D176" s="30"/>
      <c r="E176" s="21">
        <v>132863.33500000002</v>
      </c>
      <c r="G176" s="8"/>
      <c r="H176" s="8"/>
    </row>
    <row r="177" spans="1:8" ht="15.75" customHeight="1" hidden="1" outlineLevel="1">
      <c r="A177" s="30" t="s">
        <v>38</v>
      </c>
      <c r="B177" s="30"/>
      <c r="C177" s="30"/>
      <c r="D177" s="30"/>
      <c r="E177" s="21">
        <v>32688.641009</v>
      </c>
      <c r="G177" s="8"/>
      <c r="H177" s="8"/>
    </row>
    <row r="178" spans="1:8" ht="15.75" customHeight="1" hidden="1" outlineLevel="1">
      <c r="A178" s="30" t="s">
        <v>39</v>
      </c>
      <c r="B178" s="30"/>
      <c r="C178" s="30"/>
      <c r="D178" s="30"/>
      <c r="E178" s="22">
        <v>0</v>
      </c>
      <c r="G178" s="8"/>
      <c r="H178" s="8"/>
    </row>
    <row r="179" spans="1:8" ht="15.75" customHeight="1" hidden="1" outlineLevel="1">
      <c r="A179" s="30" t="s">
        <v>40</v>
      </c>
      <c r="B179" s="30"/>
      <c r="C179" s="30"/>
      <c r="D179" s="30"/>
      <c r="E179" s="22">
        <v>0</v>
      </c>
      <c r="G179" s="8"/>
      <c r="H179" s="8"/>
    </row>
    <row r="180" spans="1:8" ht="31.5" customHeight="1" hidden="1" outlineLevel="1">
      <c r="A180" s="31" t="s">
        <v>41</v>
      </c>
      <c r="B180" s="31"/>
      <c r="C180" s="31"/>
      <c r="D180" s="31"/>
      <c r="E180" s="31"/>
      <c r="F180" s="31"/>
      <c r="G180" s="31"/>
      <c r="H180" s="17">
        <v>174320</v>
      </c>
    </row>
    <row r="181" spans="1:8" ht="34.5" customHeight="1" hidden="1" outlineLevel="1">
      <c r="A181" s="31" t="s">
        <v>42</v>
      </c>
      <c r="B181" s="31"/>
      <c r="C181" s="31"/>
      <c r="D181" s="31"/>
      <c r="E181" s="31"/>
      <c r="F181" s="31"/>
      <c r="G181" s="31"/>
      <c r="H181" s="12">
        <v>0</v>
      </c>
    </row>
    <row r="182" ht="15.75" hidden="1" outlineLevel="1"/>
    <row r="183" spans="1:8" ht="15.75" hidden="1" outlineLevel="1">
      <c r="A183" s="36" t="s">
        <v>56</v>
      </c>
      <c r="B183" s="36"/>
      <c r="C183" s="36"/>
      <c r="D183" s="36"/>
      <c r="E183" s="36"/>
      <c r="F183" s="36"/>
      <c r="G183" s="36"/>
      <c r="H183" s="36"/>
    </row>
    <row r="184" spans="1:10" ht="40.5" customHeight="1" hidden="1" outlineLevel="1">
      <c r="A184" s="35" t="s">
        <v>11</v>
      </c>
      <c r="B184" s="35"/>
      <c r="C184" s="35"/>
      <c r="D184" s="35"/>
      <c r="E184" s="35"/>
      <c r="F184" s="35"/>
      <c r="G184" s="35"/>
      <c r="H184" s="12">
        <f>ROUND(H187+H188*H189+H219,2)</f>
        <v>2149.61</v>
      </c>
      <c r="J184" s="24"/>
    </row>
    <row r="185" spans="1:5" ht="15.75" hidden="1" outlineLevel="1">
      <c r="A185" s="7"/>
      <c r="B185" s="7"/>
      <c r="C185" s="13"/>
      <c r="D185" s="13"/>
      <c r="E185" s="13"/>
    </row>
    <row r="186" spans="1:8" ht="33.75" customHeight="1" hidden="1" outlineLevel="1">
      <c r="A186" s="35" t="s">
        <v>12</v>
      </c>
      <c r="B186" s="35"/>
      <c r="C186" s="35"/>
      <c r="D186" s="35"/>
      <c r="E186" s="35"/>
      <c r="F186" s="35"/>
      <c r="G186" s="35"/>
      <c r="H186" s="35"/>
    </row>
    <row r="187" spans="1:8" ht="21.75" customHeight="1" hidden="1" outlineLevel="1">
      <c r="A187" s="34" t="s">
        <v>13</v>
      </c>
      <c r="B187" s="34"/>
      <c r="C187" s="34"/>
      <c r="D187" s="34"/>
      <c r="E187" s="34"/>
      <c r="F187" s="34"/>
      <c r="G187" s="34"/>
      <c r="H187" s="12">
        <v>1079.59</v>
      </c>
    </row>
    <row r="188" spans="1:8" ht="25.5" customHeight="1" hidden="1" outlineLevel="1">
      <c r="A188" s="34" t="s">
        <v>14</v>
      </c>
      <c r="B188" s="34"/>
      <c r="C188" s="34"/>
      <c r="D188" s="34"/>
      <c r="E188" s="34"/>
      <c r="F188" s="34"/>
      <c r="G188" s="34"/>
      <c r="H188" s="12">
        <v>743960.89</v>
      </c>
    </row>
    <row r="189" spans="1:11" ht="35.25" customHeight="1" hidden="1" outlineLevel="1">
      <c r="A189" s="34" t="s">
        <v>15</v>
      </c>
      <c r="B189" s="34"/>
      <c r="C189" s="34"/>
      <c r="D189" s="34"/>
      <c r="E189" s="34"/>
      <c r="F189" s="34"/>
      <c r="G189" s="34"/>
      <c r="H189" s="15">
        <f>(H190+H191-(H192+H199))/(H209+H210-(H211+H218))</f>
        <v>0.0014359597757986622</v>
      </c>
      <c r="K189" s="20"/>
    </row>
    <row r="190" spans="1:11" ht="24.75" customHeight="1" hidden="1" outlineLevel="1">
      <c r="A190" s="34" t="s">
        <v>16</v>
      </c>
      <c r="B190" s="34"/>
      <c r="C190" s="34"/>
      <c r="D190" s="34"/>
      <c r="E190" s="34"/>
      <c r="F190" s="34"/>
      <c r="G190" s="34"/>
      <c r="H190" s="17">
        <v>907.743</v>
      </c>
      <c r="K190" s="20"/>
    </row>
    <row r="191" spans="1:8" ht="35.25" customHeight="1" hidden="1" outlineLevel="1">
      <c r="A191" s="34" t="s">
        <v>17</v>
      </c>
      <c r="B191" s="34"/>
      <c r="C191" s="34"/>
      <c r="D191" s="34"/>
      <c r="E191" s="34"/>
      <c r="F191" s="34"/>
      <c r="G191" s="34"/>
      <c r="H191" s="17">
        <v>36.617999999999995</v>
      </c>
    </row>
    <row r="192" spans="1:8" ht="36.75" customHeight="1" hidden="1" outlineLevel="1">
      <c r="A192" s="34" t="s">
        <v>18</v>
      </c>
      <c r="B192" s="34"/>
      <c r="C192" s="34"/>
      <c r="D192" s="34"/>
      <c r="E192" s="34"/>
      <c r="F192" s="34"/>
      <c r="G192" s="34"/>
      <c r="H192" s="17">
        <f>E194+E195+E196+E197+E198</f>
        <v>309.6756253567835</v>
      </c>
    </row>
    <row r="193" spans="1:8" ht="15.75" hidden="1" outlineLevel="1">
      <c r="A193" s="34" t="s">
        <v>20</v>
      </c>
      <c r="B193" s="34"/>
      <c r="C193" s="14"/>
      <c r="D193" s="14"/>
      <c r="E193" s="14"/>
      <c r="F193" s="14"/>
      <c r="G193" s="14"/>
      <c r="H193" s="19"/>
    </row>
    <row r="194" spans="1:8" ht="15.75" customHeight="1" hidden="1" outlineLevel="1">
      <c r="A194" s="30" t="s">
        <v>21</v>
      </c>
      <c r="B194" s="30"/>
      <c r="C194" s="30"/>
      <c r="D194" s="30"/>
      <c r="E194" s="17">
        <v>38.18851515678377</v>
      </c>
      <c r="G194" s="8"/>
      <c r="H194" s="8"/>
    </row>
    <row r="195" spans="1:8" ht="15.75" customHeight="1" hidden="1" outlineLevel="1">
      <c r="A195" s="30" t="s">
        <v>22</v>
      </c>
      <c r="B195" s="30"/>
      <c r="C195" s="30"/>
      <c r="D195" s="30"/>
      <c r="E195" s="21">
        <v>223.49901209999982</v>
      </c>
      <c r="G195" s="8"/>
      <c r="H195" s="8"/>
    </row>
    <row r="196" spans="1:8" ht="15.75" customHeight="1" hidden="1" outlineLevel="1">
      <c r="A196" s="30" t="s">
        <v>23</v>
      </c>
      <c r="B196" s="30"/>
      <c r="C196" s="30"/>
      <c r="D196" s="30"/>
      <c r="E196" s="21">
        <v>47.9880980999999</v>
      </c>
      <c r="G196" s="8"/>
      <c r="H196" s="8"/>
    </row>
    <row r="197" spans="1:8" ht="15.75" customHeight="1" hidden="1" outlineLevel="1">
      <c r="A197" s="30" t="s">
        <v>24</v>
      </c>
      <c r="B197" s="30"/>
      <c r="C197" s="30"/>
      <c r="D197" s="30"/>
      <c r="E197" s="22">
        <v>0</v>
      </c>
      <c r="G197" s="8"/>
      <c r="H197" s="8"/>
    </row>
    <row r="198" spans="1:8" ht="15.75" customHeight="1" hidden="1" outlineLevel="1">
      <c r="A198" s="30" t="s">
        <v>25</v>
      </c>
      <c r="B198" s="30"/>
      <c r="C198" s="30"/>
      <c r="D198" s="30"/>
      <c r="E198" s="22">
        <v>0</v>
      </c>
      <c r="G198" s="8"/>
      <c r="H198" s="8"/>
    </row>
    <row r="199" spans="1:8" ht="24" customHeight="1" hidden="1" outlineLevel="1">
      <c r="A199" s="31" t="s">
        <v>26</v>
      </c>
      <c r="B199" s="31"/>
      <c r="C199" s="31"/>
      <c r="D199" s="31"/>
      <c r="E199" s="31"/>
      <c r="F199" s="31"/>
      <c r="G199" s="31"/>
      <c r="H199" s="17">
        <v>348.5835</v>
      </c>
    </row>
    <row r="200" spans="1:8" ht="33" customHeight="1" hidden="1" outlineLevel="1">
      <c r="A200" s="31" t="s">
        <v>27</v>
      </c>
      <c r="B200" s="31"/>
      <c r="C200" s="31"/>
      <c r="D200" s="31"/>
      <c r="E200" s="31"/>
      <c r="F200" s="31"/>
      <c r="G200" s="31"/>
      <c r="H200" s="21">
        <f>D202+D206</f>
        <v>14727.382285</v>
      </c>
    </row>
    <row r="201" spans="1:8" ht="15.75" hidden="1" outlineLevel="1">
      <c r="A201" s="31" t="s">
        <v>20</v>
      </c>
      <c r="B201" s="31"/>
      <c r="C201" s="14"/>
      <c r="D201" s="14"/>
      <c r="E201" s="14"/>
      <c r="F201" s="14"/>
      <c r="G201" s="14"/>
      <c r="H201" s="23"/>
    </row>
    <row r="202" spans="1:8" ht="15.75" customHeight="1" hidden="1" outlineLevel="1">
      <c r="A202" s="33" t="s">
        <v>28</v>
      </c>
      <c r="B202" s="33"/>
      <c r="C202" s="33"/>
      <c r="D202" s="17">
        <f>D203+D204+D205</f>
        <v>2.649</v>
      </c>
      <c r="E202" s="7"/>
      <c r="F202" s="8"/>
      <c r="G202" s="8"/>
      <c r="H202" s="8"/>
    </row>
    <row r="203" spans="1:8" ht="15.75" customHeight="1" hidden="1" outlineLevel="1">
      <c r="A203" s="32" t="s">
        <v>29</v>
      </c>
      <c r="B203" s="32"/>
      <c r="C203" s="32"/>
      <c r="D203" s="17">
        <v>0.313</v>
      </c>
      <c r="E203" s="7"/>
      <c r="F203" s="8"/>
      <c r="G203" s="8"/>
      <c r="H203" s="8"/>
    </row>
    <row r="204" spans="1:8" ht="15.75" customHeight="1" hidden="1" outlineLevel="1">
      <c r="A204" s="32" t="s">
        <v>30</v>
      </c>
      <c r="B204" s="32"/>
      <c r="C204" s="32"/>
      <c r="D204" s="17">
        <v>1.887</v>
      </c>
      <c r="E204" s="7"/>
      <c r="F204" s="8"/>
      <c r="G204" s="8"/>
      <c r="H204" s="8"/>
    </row>
    <row r="205" spans="1:8" ht="15.75" customHeight="1" hidden="1" outlineLevel="1">
      <c r="A205" s="32" t="s">
        <v>31</v>
      </c>
      <c r="B205" s="32"/>
      <c r="C205" s="32"/>
      <c r="D205" s="17">
        <v>0.449</v>
      </c>
      <c r="E205" s="7"/>
      <c r="F205" s="8"/>
      <c r="G205" s="8"/>
      <c r="H205" s="8"/>
    </row>
    <row r="206" spans="1:8" ht="15.75" customHeight="1" hidden="1" outlineLevel="1">
      <c r="A206" s="33" t="s">
        <v>32</v>
      </c>
      <c r="B206" s="33"/>
      <c r="C206" s="33"/>
      <c r="D206" s="17">
        <f>D207+D208</f>
        <v>14724.733285</v>
      </c>
      <c r="E206" s="7"/>
      <c r="F206" s="8"/>
      <c r="G206" s="8"/>
      <c r="H206" s="8"/>
    </row>
    <row r="207" spans="1:8" ht="15.75" customHeight="1" hidden="1" outlineLevel="1">
      <c r="A207" s="32" t="s">
        <v>29</v>
      </c>
      <c r="B207" s="32"/>
      <c r="C207" s="32"/>
      <c r="D207" s="17">
        <v>4671.998492999999</v>
      </c>
      <c r="E207" s="7"/>
      <c r="F207" s="8"/>
      <c r="G207" s="8"/>
      <c r="H207" s="8"/>
    </row>
    <row r="208" spans="1:8" ht="15.75" customHeight="1" hidden="1" outlineLevel="1">
      <c r="A208" s="32" t="s">
        <v>31</v>
      </c>
      <c r="B208" s="32"/>
      <c r="C208" s="32"/>
      <c r="D208" s="17">
        <v>10052.734792000001</v>
      </c>
      <c r="E208" s="7"/>
      <c r="F208" s="8"/>
      <c r="G208" s="8"/>
      <c r="H208" s="8"/>
    </row>
    <row r="209" spans="1:8" ht="35.25" customHeight="1" hidden="1" outlineLevel="1">
      <c r="A209" s="31" t="s">
        <v>33</v>
      </c>
      <c r="B209" s="31"/>
      <c r="C209" s="31"/>
      <c r="D209" s="31"/>
      <c r="E209" s="31"/>
      <c r="F209" s="31"/>
      <c r="G209" s="31"/>
      <c r="H209" s="17">
        <v>539755.323</v>
      </c>
    </row>
    <row r="210" spans="1:8" ht="34.5" customHeight="1" hidden="1" outlineLevel="1">
      <c r="A210" s="31" t="s">
        <v>34</v>
      </c>
      <c r="B210" s="31"/>
      <c r="C210" s="31"/>
      <c r="D210" s="31"/>
      <c r="E210" s="31"/>
      <c r="F210" s="31"/>
      <c r="G210" s="31"/>
      <c r="H210" s="17">
        <v>27377.44</v>
      </c>
    </row>
    <row r="211" spans="1:8" ht="34.5" customHeight="1" hidden="1" outlineLevel="1">
      <c r="A211" s="31" t="s">
        <v>35</v>
      </c>
      <c r="B211" s="31"/>
      <c r="C211" s="31"/>
      <c r="D211" s="31"/>
      <c r="E211" s="31"/>
      <c r="F211" s="31"/>
      <c r="G211" s="31"/>
      <c r="H211" s="17">
        <f>E213+E214+E215+E216+E217</f>
        <v>171813.693259</v>
      </c>
    </row>
    <row r="212" spans="1:8" ht="15.75" hidden="1" outlineLevel="1">
      <c r="A212" s="31" t="s">
        <v>20</v>
      </c>
      <c r="B212" s="31"/>
      <c r="C212" s="14"/>
      <c r="D212" s="14"/>
      <c r="E212" s="14"/>
      <c r="F212" s="14"/>
      <c r="G212" s="14"/>
      <c r="H212" s="23"/>
    </row>
    <row r="213" spans="1:8" ht="15.75" customHeight="1" hidden="1" outlineLevel="1">
      <c r="A213" s="30" t="s">
        <v>36</v>
      </c>
      <c r="B213" s="30"/>
      <c r="C213" s="30"/>
      <c r="D213" s="30"/>
      <c r="E213" s="17">
        <v>14727.382285</v>
      </c>
      <c r="G213" s="8"/>
      <c r="H213" s="8"/>
    </row>
    <row r="214" spans="1:8" ht="15.75" customHeight="1" hidden="1" outlineLevel="1">
      <c r="A214" s="30" t="s">
        <v>37</v>
      </c>
      <c r="B214" s="30"/>
      <c r="C214" s="30"/>
      <c r="D214" s="30"/>
      <c r="E214" s="21">
        <v>124326.37099999998</v>
      </c>
      <c r="G214" s="8"/>
      <c r="H214" s="8"/>
    </row>
    <row r="215" spans="1:8" ht="15.75" customHeight="1" hidden="1" outlineLevel="1">
      <c r="A215" s="30" t="s">
        <v>38</v>
      </c>
      <c r="B215" s="30"/>
      <c r="C215" s="30"/>
      <c r="D215" s="30"/>
      <c r="E215" s="21">
        <v>32759.939974000008</v>
      </c>
      <c r="G215" s="8"/>
      <c r="H215" s="8"/>
    </row>
    <row r="216" spans="1:8" ht="15.75" customHeight="1" hidden="1" outlineLevel="1">
      <c r="A216" s="30" t="s">
        <v>39</v>
      </c>
      <c r="B216" s="30"/>
      <c r="C216" s="30"/>
      <c r="D216" s="30"/>
      <c r="E216" s="22">
        <v>0</v>
      </c>
      <c r="G216" s="8"/>
      <c r="H216" s="8"/>
    </row>
    <row r="217" spans="1:8" ht="15.75" customHeight="1" hidden="1" outlineLevel="1">
      <c r="A217" s="30" t="s">
        <v>40</v>
      </c>
      <c r="B217" s="30"/>
      <c r="C217" s="30"/>
      <c r="D217" s="30"/>
      <c r="E217" s="22">
        <v>0</v>
      </c>
      <c r="G217" s="8"/>
      <c r="H217" s="8"/>
    </row>
    <row r="218" spans="1:8" ht="31.5" customHeight="1" hidden="1" outlineLevel="1">
      <c r="A218" s="31" t="s">
        <v>41</v>
      </c>
      <c r="B218" s="31"/>
      <c r="C218" s="31"/>
      <c r="D218" s="31"/>
      <c r="E218" s="31"/>
      <c r="F218" s="31"/>
      <c r="G218" s="31"/>
      <c r="H218" s="17">
        <v>196078.2</v>
      </c>
    </row>
    <row r="219" spans="1:8" ht="34.5" customHeight="1" hidden="1" outlineLevel="1">
      <c r="A219" s="31" t="s">
        <v>42</v>
      </c>
      <c r="B219" s="31"/>
      <c r="C219" s="31"/>
      <c r="D219" s="31"/>
      <c r="E219" s="31"/>
      <c r="F219" s="31"/>
      <c r="G219" s="31"/>
      <c r="H219" s="12">
        <v>1.72</v>
      </c>
    </row>
    <row r="220" ht="15.75" collapsed="1"/>
  </sheetData>
  <sheetProtection/>
  <mergeCells count="202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B39"/>
    <mergeCell ref="A40:D40"/>
    <mergeCell ref="A41:D41"/>
    <mergeCell ref="A42:D42"/>
    <mergeCell ref="A43:D43"/>
    <mergeCell ref="A44:D44"/>
    <mergeCell ref="A45:G45"/>
    <mergeCell ref="A46:G46"/>
    <mergeCell ref="A48:H48"/>
    <mergeCell ref="A49:H49"/>
    <mergeCell ref="A50:A51"/>
    <mergeCell ref="B50:D51"/>
    <mergeCell ref="E50:H50"/>
    <mergeCell ref="B52:D52"/>
    <mergeCell ref="B53:D53"/>
    <mergeCell ref="B54:D54"/>
    <mergeCell ref="A56:H56"/>
    <mergeCell ref="A57:A58"/>
    <mergeCell ref="B57:D58"/>
    <mergeCell ref="E57:H57"/>
    <mergeCell ref="B59:D59"/>
    <mergeCell ref="B60:D60"/>
    <mergeCell ref="A62:H62"/>
    <mergeCell ref="A65:H65"/>
    <mergeCell ref="A63:H63"/>
    <mergeCell ref="A67:H67"/>
    <mergeCell ref="A68:G68"/>
    <mergeCell ref="A70:H70"/>
    <mergeCell ref="A71:G71"/>
    <mergeCell ref="A72:G72"/>
    <mergeCell ref="A73:G73"/>
    <mergeCell ref="A74:G74"/>
    <mergeCell ref="A75:G75"/>
    <mergeCell ref="A76:G76"/>
    <mergeCell ref="A77:B77"/>
    <mergeCell ref="A78:D78"/>
    <mergeCell ref="A79:D79"/>
    <mergeCell ref="A80:D80"/>
    <mergeCell ref="A81:D81"/>
    <mergeCell ref="A82:D82"/>
    <mergeCell ref="A83:G83"/>
    <mergeCell ref="A84:G84"/>
    <mergeCell ref="A85:B85"/>
    <mergeCell ref="A86:C86"/>
    <mergeCell ref="A87:C87"/>
    <mergeCell ref="A88:C88"/>
    <mergeCell ref="A89:C89"/>
    <mergeCell ref="A90:C90"/>
    <mergeCell ref="A91:C91"/>
    <mergeCell ref="A92:C92"/>
    <mergeCell ref="A93:G93"/>
    <mergeCell ref="A94:G94"/>
    <mergeCell ref="A95:G95"/>
    <mergeCell ref="A96:B96"/>
    <mergeCell ref="A97:D97"/>
    <mergeCell ref="A98:D98"/>
    <mergeCell ref="A99:D99"/>
    <mergeCell ref="A100:D100"/>
    <mergeCell ref="A101:D101"/>
    <mergeCell ref="A102:G102"/>
    <mergeCell ref="A103:G103"/>
    <mergeCell ref="A106:H106"/>
    <mergeCell ref="A107:G107"/>
    <mergeCell ref="A109:H109"/>
    <mergeCell ref="A110:G110"/>
    <mergeCell ref="A111:G111"/>
    <mergeCell ref="A112:G112"/>
    <mergeCell ref="A113:G113"/>
    <mergeCell ref="A114:G114"/>
    <mergeCell ref="A115:G115"/>
    <mergeCell ref="A116:B116"/>
    <mergeCell ref="A117:D117"/>
    <mergeCell ref="A118:D118"/>
    <mergeCell ref="A119:D119"/>
    <mergeCell ref="A120:D120"/>
    <mergeCell ref="A121:D121"/>
    <mergeCell ref="A122:G122"/>
    <mergeCell ref="A123:G123"/>
    <mergeCell ref="A124:B124"/>
    <mergeCell ref="A125:C125"/>
    <mergeCell ref="A126:C126"/>
    <mergeCell ref="A127:C127"/>
    <mergeCell ref="A128:C128"/>
    <mergeCell ref="A129:C129"/>
    <mergeCell ref="A130:C130"/>
    <mergeCell ref="A131:C131"/>
    <mergeCell ref="A132:G132"/>
    <mergeCell ref="A133:G133"/>
    <mergeCell ref="A134:G134"/>
    <mergeCell ref="A135:B135"/>
    <mergeCell ref="A136:D136"/>
    <mergeCell ref="A137:D137"/>
    <mergeCell ref="A138:D138"/>
    <mergeCell ref="A139:D139"/>
    <mergeCell ref="A140:D140"/>
    <mergeCell ref="A141:G141"/>
    <mergeCell ref="A142:G142"/>
    <mergeCell ref="A145:H145"/>
    <mergeCell ref="A146:G146"/>
    <mergeCell ref="A148:H148"/>
    <mergeCell ref="A149:G149"/>
    <mergeCell ref="A150:G150"/>
    <mergeCell ref="A151:G151"/>
    <mergeCell ref="A152:G152"/>
    <mergeCell ref="A153:G153"/>
    <mergeCell ref="A154:G154"/>
    <mergeCell ref="A155:B155"/>
    <mergeCell ref="A156:D156"/>
    <mergeCell ref="A157:D157"/>
    <mergeCell ref="A158:D158"/>
    <mergeCell ref="A159:D159"/>
    <mergeCell ref="A160:D160"/>
    <mergeCell ref="A161:G161"/>
    <mergeCell ref="A162:G162"/>
    <mergeCell ref="A163:B163"/>
    <mergeCell ref="A164:C164"/>
    <mergeCell ref="A165:C165"/>
    <mergeCell ref="A166:C166"/>
    <mergeCell ref="A167:C167"/>
    <mergeCell ref="A168:C168"/>
    <mergeCell ref="A169:C169"/>
    <mergeCell ref="A170:C170"/>
    <mergeCell ref="A171:G171"/>
    <mergeCell ref="A172:G172"/>
    <mergeCell ref="A173:G173"/>
    <mergeCell ref="A174:B174"/>
    <mergeCell ref="A175:D175"/>
    <mergeCell ref="A176:D176"/>
    <mergeCell ref="A177:D177"/>
    <mergeCell ref="A178:D178"/>
    <mergeCell ref="A179:D179"/>
    <mergeCell ref="A180:G180"/>
    <mergeCell ref="A181:G181"/>
    <mergeCell ref="A183:H183"/>
    <mergeCell ref="A184:G184"/>
    <mergeCell ref="A186:H186"/>
    <mergeCell ref="A187:G187"/>
    <mergeCell ref="A188:G188"/>
    <mergeCell ref="A189:G189"/>
    <mergeCell ref="A190:G190"/>
    <mergeCell ref="A191:G191"/>
    <mergeCell ref="A192:G192"/>
    <mergeCell ref="A193:B193"/>
    <mergeCell ref="A194:D194"/>
    <mergeCell ref="A195:D195"/>
    <mergeCell ref="A196:D196"/>
    <mergeCell ref="A197:D197"/>
    <mergeCell ref="A198:D198"/>
    <mergeCell ref="A199:G199"/>
    <mergeCell ref="A200:G200"/>
    <mergeCell ref="A201:B201"/>
    <mergeCell ref="A202:C202"/>
    <mergeCell ref="A203:C203"/>
    <mergeCell ref="A204:C204"/>
    <mergeCell ref="A205:C205"/>
    <mergeCell ref="A206:C206"/>
    <mergeCell ref="A207:C207"/>
    <mergeCell ref="A208:C208"/>
    <mergeCell ref="A209:G209"/>
    <mergeCell ref="A216:D216"/>
    <mergeCell ref="A217:D217"/>
    <mergeCell ref="A218:G218"/>
    <mergeCell ref="A219:G219"/>
    <mergeCell ref="A210:G210"/>
    <mergeCell ref="A211:G211"/>
    <mergeCell ref="A212:B212"/>
    <mergeCell ref="A213:D213"/>
    <mergeCell ref="A214:D214"/>
    <mergeCell ref="A215:D215"/>
  </mergeCells>
  <conditionalFormatting sqref="J68:K68">
    <cfRule type="containsText" priority="33" dxfId="16" operator="containsText" stopIfTrue="1" text="ИЗМЕНИЛАСЬ">
      <formula>NOT(ISERROR(SEARCH("ИЗМЕНИЛАСЬ",J68)))</formula>
    </cfRule>
    <cfRule type="containsText" priority="34" dxfId="16" operator="containsText" stopIfTrue="1" text="ЛОЖЬ">
      <formula>NOT(ISERROR(SEARCH("ЛОЖЬ",J68)))</formula>
    </cfRule>
  </conditionalFormatting>
  <conditionalFormatting sqref="J107:K107">
    <cfRule type="containsText" priority="29" dxfId="16" operator="containsText" stopIfTrue="1" text="ИЗМЕНИЛАСЬ">
      <formula>NOT(ISERROR(SEARCH("ИЗМЕНИЛАСЬ",J107)))</formula>
    </cfRule>
    <cfRule type="containsText" priority="30" dxfId="16" operator="containsText" stopIfTrue="1" text="ЛОЖЬ">
      <formula>NOT(ISERROR(SEARCH("ЛОЖЬ",J107)))</formula>
    </cfRule>
  </conditionalFormatting>
  <conditionalFormatting sqref="J146:K146">
    <cfRule type="containsText" priority="25" dxfId="16" operator="containsText" stopIfTrue="1" text="ИЗМЕНИЛАСЬ">
      <formula>NOT(ISERROR(SEARCH("ИЗМЕНИЛАСЬ",J146)))</formula>
    </cfRule>
    <cfRule type="containsText" priority="26" dxfId="16" operator="containsText" stopIfTrue="1" text="ЛОЖЬ">
      <formula>NOT(ISERROR(SEARCH("ЛОЖЬ",J146)))</formula>
    </cfRule>
  </conditionalFormatting>
  <conditionalFormatting sqref="J184:K184">
    <cfRule type="containsText" priority="23" dxfId="16" operator="containsText" stopIfTrue="1" text="ИЗМЕНИЛАСЬ">
      <formula>NOT(ISERROR(SEARCH("ИЗМЕНИЛАСЬ",J184)))</formula>
    </cfRule>
    <cfRule type="containsText" priority="24" dxfId="16" operator="containsText" stopIfTrue="1" text="ЛОЖЬ">
      <formula>NOT(ISERROR(SEARCH("ЛОЖЬ",J184)))</formula>
    </cfRule>
  </conditionalFormatting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25"/>
  <sheetViews>
    <sheetView zoomScale="80" zoomScaleNormal="80" zoomScalePageLayoutView="0" workbookViewId="0" topLeftCell="A1">
      <selection activeCell="J3" sqref="J3"/>
    </sheetView>
  </sheetViews>
  <sheetFormatPr defaultColWidth="9.140625" defaultRowHeight="15" outlineLevelRow="1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1.7109375" style="8" customWidth="1"/>
    <col min="13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42" t="s">
        <v>57</v>
      </c>
      <c r="B3" s="42"/>
      <c r="C3" s="42"/>
      <c r="D3" s="42"/>
      <c r="E3" s="42"/>
      <c r="F3" s="42"/>
      <c r="G3" s="42"/>
      <c r="H3" s="42"/>
    </row>
    <row r="4" spans="1:5" ht="15.75">
      <c r="A4" s="7"/>
      <c r="B4" s="7"/>
      <c r="C4" s="9"/>
      <c r="D4" s="9"/>
      <c r="E4" s="9"/>
    </row>
    <row r="5" spans="1:8" ht="44.25" customHeight="1">
      <c r="A5" s="42" t="s">
        <v>2</v>
      </c>
      <c r="B5" s="42"/>
      <c r="C5" s="42"/>
      <c r="D5" s="42"/>
      <c r="E5" s="42"/>
      <c r="F5" s="42"/>
      <c r="G5" s="42"/>
      <c r="H5" s="42"/>
    </row>
    <row r="6" spans="1:8" ht="21" customHeight="1">
      <c r="A6" s="43" t="s">
        <v>3</v>
      </c>
      <c r="B6" s="43"/>
      <c r="C6" s="43"/>
      <c r="D6" s="43"/>
      <c r="E6" s="43"/>
      <c r="F6" s="43"/>
      <c r="G6" s="43"/>
      <c r="H6" s="43"/>
    </row>
    <row r="7" spans="1:9" ht="17.25" customHeight="1">
      <c r="A7" s="37" t="s">
        <v>4</v>
      </c>
      <c r="B7" s="37"/>
      <c r="C7" s="37"/>
      <c r="D7" s="37"/>
      <c r="E7" s="37" t="s">
        <v>5</v>
      </c>
      <c r="F7" s="37"/>
      <c r="G7" s="37"/>
      <c r="H7" s="37"/>
      <c r="I7" s="4"/>
    </row>
    <row r="8" spans="1:9" ht="15.75">
      <c r="A8" s="37"/>
      <c r="B8" s="37"/>
      <c r="C8" s="37"/>
      <c r="D8" s="37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44" t="s">
        <v>10</v>
      </c>
      <c r="B9" s="44"/>
      <c r="C9" s="44"/>
      <c r="D9" s="44"/>
      <c r="E9" s="11">
        <v>2449.7599999999998</v>
      </c>
      <c r="F9" s="11">
        <f>E9</f>
        <v>2449.7599999999998</v>
      </c>
      <c r="G9" s="11">
        <f>F9</f>
        <v>2449.7599999999998</v>
      </c>
      <c r="H9" s="11">
        <f>G9</f>
        <v>2449.7599999999998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41" t="s">
        <v>11</v>
      </c>
      <c r="B11" s="41"/>
      <c r="C11" s="41"/>
      <c r="D11" s="41"/>
      <c r="E11" s="41"/>
      <c r="F11" s="41"/>
      <c r="G11" s="41"/>
      <c r="H11" s="12">
        <v>2312.43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41" t="s">
        <v>12</v>
      </c>
      <c r="B13" s="41"/>
      <c r="C13" s="41"/>
      <c r="D13" s="41"/>
      <c r="E13" s="41"/>
      <c r="F13" s="41"/>
      <c r="G13" s="41"/>
      <c r="H13" s="41"/>
    </row>
    <row r="14" spans="1:8" ht="26.25" customHeight="1">
      <c r="A14" s="31" t="s">
        <v>13</v>
      </c>
      <c r="B14" s="31"/>
      <c r="C14" s="31"/>
      <c r="D14" s="31"/>
      <c r="E14" s="31"/>
      <c r="F14" s="31"/>
      <c r="G14" s="31"/>
      <c r="H14" s="12">
        <v>1099.06</v>
      </c>
    </row>
    <row r="15" spans="1:8" ht="26.25" customHeight="1">
      <c r="A15" s="31" t="s">
        <v>14</v>
      </c>
      <c r="B15" s="31"/>
      <c r="C15" s="31"/>
      <c r="D15" s="31"/>
      <c r="E15" s="31"/>
      <c r="F15" s="31"/>
      <c r="G15" s="31"/>
      <c r="H15" s="12">
        <v>752191.39</v>
      </c>
    </row>
    <row r="16" spans="1:10" ht="33" customHeight="1">
      <c r="A16" s="31" t="s">
        <v>15</v>
      </c>
      <c r="B16" s="31"/>
      <c r="C16" s="31"/>
      <c r="D16" s="31"/>
      <c r="E16" s="31"/>
      <c r="F16" s="31"/>
      <c r="G16" s="31"/>
      <c r="H16" s="15">
        <v>0.0016131571409649537</v>
      </c>
      <c r="J16" s="16"/>
    </row>
    <row r="17" spans="1:8" ht="26.25" customHeight="1">
      <c r="A17" s="31" t="s">
        <v>16</v>
      </c>
      <c r="B17" s="31"/>
      <c r="C17" s="31"/>
      <c r="D17" s="31"/>
      <c r="E17" s="31"/>
      <c r="F17" s="31"/>
      <c r="G17" s="31"/>
      <c r="H17" s="17">
        <v>890.339</v>
      </c>
    </row>
    <row r="18" spans="1:8" ht="39.75" customHeight="1">
      <c r="A18" s="31" t="s">
        <v>17</v>
      </c>
      <c r="B18" s="31"/>
      <c r="C18" s="31"/>
      <c r="D18" s="31"/>
      <c r="E18" s="31"/>
      <c r="F18" s="31"/>
      <c r="G18" s="31"/>
      <c r="H18" s="17">
        <v>36.010000000000005</v>
      </c>
    </row>
    <row r="19" spans="1:9" ht="36.75" customHeight="1">
      <c r="A19" s="31" t="s">
        <v>18</v>
      </c>
      <c r="B19" s="31"/>
      <c r="C19" s="31"/>
      <c r="D19" s="31"/>
      <c r="E19" s="31"/>
      <c r="F19" s="31"/>
      <c r="G19" s="31"/>
      <c r="H19" s="17">
        <f>SUM(E21:E25)</f>
        <v>314.359873540135</v>
      </c>
      <c r="I19" s="18" t="s">
        <v>19</v>
      </c>
    </row>
    <row r="20" spans="1:8" ht="17.25" customHeight="1">
      <c r="A20" s="31" t="s">
        <v>20</v>
      </c>
      <c r="B20" s="31"/>
      <c r="C20" s="14"/>
      <c r="D20" s="14"/>
      <c r="E20" s="14"/>
      <c r="F20" s="14"/>
      <c r="G20" s="14"/>
      <c r="H20" s="19"/>
    </row>
    <row r="21" spans="1:13" ht="15.75" customHeight="1">
      <c r="A21" s="30" t="s">
        <v>21</v>
      </c>
      <c r="B21" s="30"/>
      <c r="C21" s="30"/>
      <c r="D21" s="30"/>
      <c r="E21" s="17">
        <v>31.504603940135166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0" t="s">
        <v>22</v>
      </c>
      <c r="B22" s="30"/>
      <c r="C22" s="30"/>
      <c r="D22" s="30"/>
      <c r="E22" s="21">
        <v>232.34054009999983</v>
      </c>
      <c r="G22" s="8"/>
      <c r="H22" s="8"/>
      <c r="I22" s="8"/>
      <c r="K22" s="7"/>
      <c r="L22" s="7"/>
      <c r="M22" s="7"/>
    </row>
    <row r="23" spans="1:13" ht="15.75" customHeight="1">
      <c r="A23" s="30" t="s">
        <v>23</v>
      </c>
      <c r="B23" s="30"/>
      <c r="C23" s="30"/>
      <c r="D23" s="30"/>
      <c r="E23" s="21">
        <v>50.514729500000016</v>
      </c>
      <c r="G23" s="8"/>
      <c r="H23" s="8"/>
      <c r="I23" s="8"/>
      <c r="K23" s="7"/>
      <c r="L23" s="7"/>
      <c r="M23" s="7"/>
    </row>
    <row r="24" spans="1:13" ht="15.75" customHeight="1">
      <c r="A24" s="30" t="s">
        <v>24</v>
      </c>
      <c r="B24" s="30"/>
      <c r="C24" s="30"/>
      <c r="D24" s="30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0" t="s">
        <v>25</v>
      </c>
      <c r="B25" s="30"/>
      <c r="C25" s="30"/>
      <c r="D25" s="30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1" t="s">
        <v>26</v>
      </c>
      <c r="B26" s="31"/>
      <c r="C26" s="31"/>
      <c r="D26" s="31"/>
      <c r="E26" s="31"/>
      <c r="F26" s="31"/>
      <c r="G26" s="31"/>
      <c r="H26" s="17">
        <v>327.2006</v>
      </c>
    </row>
    <row r="27" spans="1:9" ht="34.5" customHeight="1">
      <c r="A27" s="31" t="s">
        <v>27</v>
      </c>
      <c r="B27" s="31"/>
      <c r="C27" s="31"/>
      <c r="D27" s="31"/>
      <c r="E27" s="31"/>
      <c r="F27" s="31"/>
      <c r="G27" s="31"/>
      <c r="H27" s="21">
        <f>D29+D33</f>
        <v>12289.29999999998</v>
      </c>
      <c r="I27" s="18" t="s">
        <v>19</v>
      </c>
    </row>
    <row r="28" spans="1:9" ht="18.75" customHeight="1">
      <c r="A28" s="31" t="s">
        <v>20</v>
      </c>
      <c r="B28" s="31"/>
      <c r="C28" s="14"/>
      <c r="D28" s="14"/>
      <c r="E28" s="14"/>
      <c r="F28" s="14"/>
      <c r="G28" s="14"/>
      <c r="H28" s="23"/>
      <c r="I28" s="18"/>
    </row>
    <row r="29" spans="1:13" ht="15.75" customHeight="1">
      <c r="A29" s="33" t="s">
        <v>28</v>
      </c>
      <c r="B29" s="33"/>
      <c r="C29" s="33"/>
      <c r="D29" s="17">
        <f>SUM(D30:D32)</f>
        <v>4.787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2" t="s">
        <v>29</v>
      </c>
      <c r="B30" s="32"/>
      <c r="C30" s="32"/>
      <c r="D30" s="17">
        <v>0.441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2" t="s">
        <v>30</v>
      </c>
      <c r="B31" s="32"/>
      <c r="C31" s="32"/>
      <c r="D31" s="17">
        <v>2.474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2" t="s">
        <v>31</v>
      </c>
      <c r="B32" s="32"/>
      <c r="C32" s="32"/>
      <c r="D32" s="17">
        <v>1.872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3" t="s">
        <v>32</v>
      </c>
      <c r="B33" s="33"/>
      <c r="C33" s="33"/>
      <c r="D33" s="17">
        <f>SUM(D34:D35)</f>
        <v>12284.512999999979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2" t="s">
        <v>29</v>
      </c>
      <c r="B34" s="32"/>
      <c r="C34" s="32"/>
      <c r="D34" s="17">
        <v>3986.48627299999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2" t="s">
        <v>31</v>
      </c>
      <c r="B35" s="32"/>
      <c r="C35" s="32"/>
      <c r="D35" s="17">
        <v>8298.02672699999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1" t="s">
        <v>33</v>
      </c>
      <c r="B36" s="31"/>
      <c r="C36" s="31"/>
      <c r="D36" s="31"/>
      <c r="E36" s="31"/>
      <c r="F36" s="31"/>
      <c r="G36" s="31"/>
      <c r="H36" s="17">
        <v>499232.495</v>
      </c>
      <c r="I36" s="8"/>
      <c r="K36" s="7"/>
      <c r="L36" s="7"/>
      <c r="M36" s="7"/>
    </row>
    <row r="37" spans="1:13" ht="36.75" customHeight="1">
      <c r="A37" s="31" t="s">
        <v>34</v>
      </c>
      <c r="B37" s="31"/>
      <c r="C37" s="31"/>
      <c r="D37" s="31"/>
      <c r="E37" s="31"/>
      <c r="F37" s="31"/>
      <c r="G37" s="31"/>
      <c r="H37" s="17">
        <v>24410.945999999996</v>
      </c>
      <c r="I37" s="8"/>
      <c r="K37" s="7"/>
      <c r="L37" s="7"/>
      <c r="M37" s="7"/>
    </row>
    <row r="38" spans="1:9" ht="39" customHeight="1">
      <c r="A38" s="31" t="s">
        <v>35</v>
      </c>
      <c r="B38" s="31"/>
      <c r="C38" s="31"/>
      <c r="D38" s="31"/>
      <c r="E38" s="31"/>
      <c r="F38" s="31"/>
      <c r="G38" s="31"/>
      <c r="H38" s="17">
        <f>SUM(E40:E44)</f>
        <v>163052.04700000005</v>
      </c>
      <c r="I38" s="18" t="s">
        <v>19</v>
      </c>
    </row>
    <row r="39" spans="1:9" ht="16.5" customHeight="1">
      <c r="A39" s="31" t="s">
        <v>20</v>
      </c>
      <c r="B39" s="31"/>
      <c r="C39" s="14"/>
      <c r="D39" s="14"/>
      <c r="E39" s="14"/>
      <c r="F39" s="14"/>
      <c r="G39" s="14"/>
      <c r="H39" s="23"/>
      <c r="I39" s="18"/>
    </row>
    <row r="40" spans="1:13" ht="15.75" customHeight="1">
      <c r="A40" s="30" t="s">
        <v>36</v>
      </c>
      <c r="B40" s="30"/>
      <c r="C40" s="30"/>
      <c r="D40" s="30"/>
      <c r="E40" s="17">
        <v>12289.29999999998</v>
      </c>
      <c r="G40" s="8"/>
      <c r="H40" s="8"/>
      <c r="I40" s="8"/>
      <c r="K40" s="7"/>
      <c r="L40" s="7"/>
      <c r="M40" s="7"/>
    </row>
    <row r="41" spans="1:13" ht="15.75" customHeight="1">
      <c r="A41" s="30" t="s">
        <v>37</v>
      </c>
      <c r="B41" s="30"/>
      <c r="C41" s="30"/>
      <c r="D41" s="30"/>
      <c r="E41" s="21">
        <v>118662.65600000009</v>
      </c>
      <c r="G41" s="8"/>
      <c r="H41" s="8"/>
      <c r="I41" s="8"/>
      <c r="K41" s="7"/>
      <c r="L41" s="7"/>
      <c r="M41" s="7"/>
    </row>
    <row r="42" spans="1:13" ht="15.75" customHeight="1">
      <c r="A42" s="30" t="s">
        <v>38</v>
      </c>
      <c r="B42" s="30"/>
      <c r="C42" s="30"/>
      <c r="D42" s="30"/>
      <c r="E42" s="21">
        <v>32100.090999999986</v>
      </c>
      <c r="G42" s="8"/>
      <c r="H42" s="8"/>
      <c r="I42" s="8"/>
      <c r="K42" s="7"/>
      <c r="L42" s="7"/>
      <c r="M42" s="7"/>
    </row>
    <row r="43" spans="1:13" ht="15.75" customHeight="1">
      <c r="A43" s="30" t="s">
        <v>39</v>
      </c>
      <c r="B43" s="30"/>
      <c r="C43" s="30"/>
      <c r="D43" s="30"/>
      <c r="E43" s="22">
        <v>0</v>
      </c>
      <c r="G43" s="8"/>
      <c r="H43" s="8"/>
      <c r="I43" s="8"/>
      <c r="K43" s="7"/>
      <c r="L43" s="7"/>
      <c r="M43" s="7"/>
    </row>
    <row r="44" spans="1:13" ht="15.75" customHeight="1">
      <c r="A44" s="30" t="s">
        <v>40</v>
      </c>
      <c r="B44" s="30"/>
      <c r="C44" s="30"/>
      <c r="D44" s="30"/>
      <c r="E44" s="22">
        <v>0</v>
      </c>
      <c r="G44" s="8"/>
      <c r="H44" s="8"/>
      <c r="I44" s="8"/>
      <c r="K44" s="7"/>
      <c r="L44" s="7"/>
      <c r="M44" s="7"/>
    </row>
    <row r="45" spans="1:13" ht="15.75">
      <c r="A45" s="31" t="s">
        <v>41</v>
      </c>
      <c r="B45" s="31"/>
      <c r="C45" s="31"/>
      <c r="D45" s="31"/>
      <c r="E45" s="31"/>
      <c r="F45" s="31"/>
      <c r="G45" s="31"/>
      <c r="H45" s="17">
        <v>184050.3</v>
      </c>
      <c r="I45" s="8"/>
      <c r="K45" s="7"/>
      <c r="L45" s="7"/>
      <c r="M45" s="7"/>
    </row>
    <row r="46" spans="1:13" ht="36" customHeight="1">
      <c r="A46" s="31" t="s">
        <v>63</v>
      </c>
      <c r="B46" s="31"/>
      <c r="C46" s="31"/>
      <c r="D46" s="31"/>
      <c r="E46" s="31"/>
      <c r="F46" s="31"/>
      <c r="G46" s="31"/>
      <c r="H46" s="12">
        <v>-0.03</v>
      </c>
      <c r="I46" s="8"/>
      <c r="K46" s="7"/>
      <c r="L46" s="7"/>
      <c r="M46" s="7"/>
    </row>
    <row r="47" spans="1:13" ht="13.5" customHeight="1">
      <c r="A47" s="14"/>
      <c r="B47" s="14"/>
      <c r="C47" s="14"/>
      <c r="D47" s="14"/>
      <c r="E47" s="14"/>
      <c r="F47" s="14"/>
      <c r="G47" s="14"/>
      <c r="H47" s="27"/>
      <c r="I47" s="8"/>
      <c r="K47" s="7"/>
      <c r="L47" s="7"/>
      <c r="M47" s="7"/>
    </row>
    <row r="48" spans="1:13" ht="38.25" customHeight="1">
      <c r="A48" s="34" t="s">
        <v>58</v>
      </c>
      <c r="B48" s="34"/>
      <c r="C48" s="34"/>
      <c r="D48" s="34"/>
      <c r="E48" s="34"/>
      <c r="F48" s="34"/>
      <c r="G48" s="34"/>
      <c r="H48" s="34"/>
      <c r="J48" s="7"/>
      <c r="K48" s="7"/>
      <c r="L48" s="7"/>
      <c r="M48" s="7"/>
    </row>
    <row r="49" spans="1:13" ht="21.75" customHeight="1">
      <c r="A49" s="45" t="s">
        <v>59</v>
      </c>
      <c r="B49" s="45"/>
      <c r="C49" s="45"/>
      <c r="D49" s="45"/>
      <c r="E49" s="37" t="s">
        <v>5</v>
      </c>
      <c r="F49" s="37"/>
      <c r="G49" s="37"/>
      <c r="H49" s="37"/>
      <c r="K49" s="7"/>
      <c r="L49" s="7"/>
      <c r="M49" s="7"/>
    </row>
    <row r="50" spans="1:13" ht="21.75" customHeight="1">
      <c r="A50" s="45"/>
      <c r="B50" s="45"/>
      <c r="C50" s="45"/>
      <c r="D50" s="45"/>
      <c r="E50" s="10" t="s">
        <v>6</v>
      </c>
      <c r="F50" s="10" t="s">
        <v>7</v>
      </c>
      <c r="G50" s="10" t="s">
        <v>8</v>
      </c>
      <c r="H50" s="10" t="s">
        <v>9</v>
      </c>
      <c r="K50" s="7"/>
      <c r="L50" s="7"/>
      <c r="M50" s="7"/>
    </row>
    <row r="51" spans="1:8" ht="40.5" customHeight="1">
      <c r="A51" s="46" t="s">
        <v>60</v>
      </c>
      <c r="B51" s="46"/>
      <c r="C51" s="46"/>
      <c r="D51" s="46"/>
      <c r="E51" s="28">
        <v>2449.97</v>
      </c>
      <c r="F51" s="28">
        <f aca="true" t="shared" si="0" ref="F51:H52">E51</f>
        <v>2449.97</v>
      </c>
      <c r="G51" s="28">
        <f t="shared" si="0"/>
        <v>2449.97</v>
      </c>
      <c r="H51" s="28">
        <f t="shared" si="0"/>
        <v>2449.97</v>
      </c>
    </row>
    <row r="52" spans="1:8" ht="39" customHeight="1">
      <c r="A52" s="46" t="s">
        <v>61</v>
      </c>
      <c r="B52" s="46"/>
      <c r="C52" s="46"/>
      <c r="D52" s="46"/>
      <c r="E52" s="28">
        <v>2400.6499999999996</v>
      </c>
      <c r="F52" s="28">
        <f t="shared" si="0"/>
        <v>2400.6499999999996</v>
      </c>
      <c r="G52" s="28">
        <f t="shared" si="0"/>
        <v>2400.6499999999996</v>
      </c>
      <c r="H52" s="28">
        <f t="shared" si="0"/>
        <v>2400.6499999999996</v>
      </c>
    </row>
    <row r="53" spans="1:13" ht="32.25" customHeight="1">
      <c r="A53" s="47" t="s">
        <v>62</v>
      </c>
      <c r="B53" s="47"/>
      <c r="C53" s="47"/>
      <c r="D53" s="47"/>
      <c r="E53" s="47"/>
      <c r="F53" s="47"/>
      <c r="G53" s="47"/>
      <c r="H53" s="47"/>
      <c r="I53" s="8"/>
      <c r="K53" s="7"/>
      <c r="L53" s="7"/>
      <c r="M53" s="7"/>
    </row>
    <row r="54" spans="1:13" ht="20.25" customHeight="1">
      <c r="A54" s="14"/>
      <c r="B54" s="14"/>
      <c r="C54" s="14"/>
      <c r="D54" s="14"/>
      <c r="E54" s="14"/>
      <c r="F54" s="14"/>
      <c r="G54" s="14"/>
      <c r="H54" s="23"/>
      <c r="I54" s="8"/>
      <c r="K54" s="7"/>
      <c r="L54" s="7"/>
      <c r="M54" s="7"/>
    </row>
    <row r="55" spans="1:8" ht="46.5" customHeight="1">
      <c r="A55" s="42" t="s">
        <v>43</v>
      </c>
      <c r="B55" s="42"/>
      <c r="C55" s="42"/>
      <c r="D55" s="42"/>
      <c r="E55" s="42"/>
      <c r="F55" s="42"/>
      <c r="G55" s="42"/>
      <c r="H55" s="42"/>
    </row>
    <row r="56" spans="1:8" ht="17.25" customHeight="1">
      <c r="A56" s="41" t="s">
        <v>44</v>
      </c>
      <c r="B56" s="41"/>
      <c r="C56" s="41"/>
      <c r="D56" s="41"/>
      <c r="E56" s="41"/>
      <c r="F56" s="41"/>
      <c r="G56" s="41"/>
      <c r="H56" s="41"/>
    </row>
    <row r="57" spans="1:9" ht="15.75" customHeight="1">
      <c r="A57" s="37" t="s">
        <v>45</v>
      </c>
      <c r="B57" s="37" t="s">
        <v>4</v>
      </c>
      <c r="C57" s="37"/>
      <c r="D57" s="37"/>
      <c r="E57" s="37" t="s">
        <v>5</v>
      </c>
      <c r="F57" s="37"/>
      <c r="G57" s="37"/>
      <c r="H57" s="37"/>
      <c r="I57" s="9"/>
    </row>
    <row r="58" spans="1:9" ht="15.75">
      <c r="A58" s="37"/>
      <c r="B58" s="37"/>
      <c r="C58" s="37"/>
      <c r="D58" s="37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10" t="s">
        <v>46</v>
      </c>
      <c r="B59" s="37" t="s">
        <v>10</v>
      </c>
      <c r="C59" s="37"/>
      <c r="D59" s="37"/>
      <c r="E59" s="11">
        <v>1044.5</v>
      </c>
      <c r="F59" s="11">
        <f>E59</f>
        <v>1044.5</v>
      </c>
      <c r="G59" s="11">
        <f>F59</f>
        <v>1044.5</v>
      </c>
      <c r="H59" s="11">
        <f>G59</f>
        <v>1044.5</v>
      </c>
      <c r="I59" s="9"/>
    </row>
    <row r="60" spans="1:9" ht="15.75">
      <c r="A60" s="10" t="s">
        <v>47</v>
      </c>
      <c r="B60" s="37" t="s">
        <v>10</v>
      </c>
      <c r="C60" s="37"/>
      <c r="D60" s="37"/>
      <c r="E60" s="11">
        <v>2683.5299999999997</v>
      </c>
      <c r="F60" s="11">
        <f aca="true" t="shared" si="1" ref="F60:H61">E60</f>
        <v>2683.5299999999997</v>
      </c>
      <c r="G60" s="11">
        <f t="shared" si="1"/>
        <v>2683.5299999999997</v>
      </c>
      <c r="H60" s="11">
        <f t="shared" si="1"/>
        <v>2683.5299999999997</v>
      </c>
      <c r="I60" s="9"/>
    </row>
    <row r="61" spans="1:9" ht="15.75">
      <c r="A61" s="10" t="s">
        <v>48</v>
      </c>
      <c r="B61" s="37" t="s">
        <v>10</v>
      </c>
      <c r="C61" s="37"/>
      <c r="D61" s="37"/>
      <c r="E61" s="11">
        <v>7070.72</v>
      </c>
      <c r="F61" s="11">
        <f t="shared" si="1"/>
        <v>7070.72</v>
      </c>
      <c r="G61" s="11">
        <f t="shared" si="1"/>
        <v>7070.72</v>
      </c>
      <c r="H61" s="11">
        <f t="shared" si="1"/>
        <v>7070.72</v>
      </c>
      <c r="I61" s="9"/>
    </row>
    <row r="62" spans="1:7" ht="15.75">
      <c r="A62" s="7"/>
      <c r="B62" s="7"/>
      <c r="C62" s="9"/>
      <c r="D62" s="7"/>
      <c r="E62" s="29"/>
      <c r="G62" s="7"/>
    </row>
    <row r="63" spans="1:8" ht="17.25" customHeight="1">
      <c r="A63" s="34" t="s">
        <v>49</v>
      </c>
      <c r="B63" s="34"/>
      <c r="C63" s="34"/>
      <c r="D63" s="34"/>
      <c r="E63" s="34"/>
      <c r="F63" s="34"/>
      <c r="G63" s="34"/>
      <c r="H63" s="34"/>
    </row>
    <row r="64" spans="1:9" ht="15.75">
      <c r="A64" s="37" t="s">
        <v>45</v>
      </c>
      <c r="B64" s="37" t="s">
        <v>4</v>
      </c>
      <c r="C64" s="37"/>
      <c r="D64" s="37"/>
      <c r="E64" s="37" t="s">
        <v>5</v>
      </c>
      <c r="F64" s="37"/>
      <c r="G64" s="37"/>
      <c r="H64" s="37"/>
      <c r="I64" s="9"/>
    </row>
    <row r="65" spans="1:9" ht="17.25" customHeight="1">
      <c r="A65" s="37"/>
      <c r="B65" s="37"/>
      <c r="C65" s="37"/>
      <c r="D65" s="37"/>
      <c r="E65" s="10" t="s">
        <v>6</v>
      </c>
      <c r="F65" s="10" t="s">
        <v>7</v>
      </c>
      <c r="G65" s="10" t="s">
        <v>8</v>
      </c>
      <c r="H65" s="10" t="s">
        <v>9</v>
      </c>
      <c r="I65" s="9"/>
    </row>
    <row r="66" spans="1:9" ht="15.75">
      <c r="A66" s="10" t="s">
        <v>46</v>
      </c>
      <c r="B66" s="37" t="s">
        <v>10</v>
      </c>
      <c r="C66" s="37"/>
      <c r="D66" s="37"/>
      <c r="E66" s="11">
        <v>1044.5</v>
      </c>
      <c r="F66" s="11">
        <f aca="true" t="shared" si="2" ref="F66:H67">E66</f>
        <v>1044.5</v>
      </c>
      <c r="G66" s="11">
        <f t="shared" si="2"/>
        <v>1044.5</v>
      </c>
      <c r="H66" s="11">
        <f t="shared" si="2"/>
        <v>1044.5</v>
      </c>
      <c r="I66" s="9"/>
    </row>
    <row r="67" spans="1:13" ht="15.75">
      <c r="A67" s="10" t="s">
        <v>50</v>
      </c>
      <c r="B67" s="37" t="s">
        <v>10</v>
      </c>
      <c r="C67" s="37"/>
      <c r="D67" s="37"/>
      <c r="E67" s="11">
        <v>4171.33</v>
      </c>
      <c r="F67" s="11">
        <f t="shared" si="2"/>
        <v>4171.33</v>
      </c>
      <c r="G67" s="11">
        <f t="shared" si="2"/>
        <v>4171.33</v>
      </c>
      <c r="H67" s="11">
        <f t="shared" si="2"/>
        <v>4171.33</v>
      </c>
      <c r="I67" s="9"/>
      <c r="J67" s="24"/>
      <c r="K67" s="24"/>
      <c r="L67" s="24"/>
      <c r="M67" s="24"/>
    </row>
    <row r="68" spans="1:11" ht="15.75">
      <c r="A68" s="7"/>
      <c r="B68" s="7"/>
      <c r="C68" s="9"/>
      <c r="D68" s="9"/>
      <c r="E68" s="9"/>
      <c r="J68" s="25"/>
      <c r="K68" s="25"/>
    </row>
    <row r="69" spans="1:11" ht="67.5" customHeight="1">
      <c r="A69" s="38" t="s">
        <v>51</v>
      </c>
      <c r="B69" s="38"/>
      <c r="C69" s="38"/>
      <c r="D69" s="38"/>
      <c r="E69" s="38"/>
      <c r="F69" s="38"/>
      <c r="G69" s="38"/>
      <c r="H69" s="38"/>
      <c r="J69" s="25"/>
      <c r="K69" s="25"/>
    </row>
    <row r="70" spans="1:8" ht="15.75">
      <c r="A70" s="40" t="s">
        <v>64</v>
      </c>
      <c r="B70" s="40"/>
      <c r="C70" s="40"/>
      <c r="D70" s="40"/>
      <c r="E70" s="40"/>
      <c r="F70" s="40"/>
      <c r="G70" s="40"/>
      <c r="H70" s="40"/>
    </row>
    <row r="72" spans="1:8" ht="15.75" hidden="1" outlineLevel="1">
      <c r="A72" s="39" t="s">
        <v>52</v>
      </c>
      <c r="B72" s="39"/>
      <c r="C72" s="39"/>
      <c r="D72" s="39"/>
      <c r="E72" s="39"/>
      <c r="F72" s="39"/>
      <c r="G72" s="39"/>
      <c r="H72" s="39"/>
    </row>
    <row r="73" ht="15.75" hidden="1" outlineLevel="1"/>
    <row r="74" spans="1:9" s="8" customFormat="1" ht="15.75" hidden="1" outlineLevel="1">
      <c r="A74" s="36" t="s">
        <v>53</v>
      </c>
      <c r="B74" s="36"/>
      <c r="C74" s="36"/>
      <c r="D74" s="36"/>
      <c r="E74" s="36"/>
      <c r="F74" s="36"/>
      <c r="G74" s="36"/>
      <c r="H74" s="36"/>
      <c r="I74" s="7"/>
    </row>
    <row r="75" spans="1:9" s="8" customFormat="1" ht="40.5" customHeight="1" hidden="1" outlineLevel="1">
      <c r="A75" s="35" t="s">
        <v>11</v>
      </c>
      <c r="B75" s="35"/>
      <c r="C75" s="35"/>
      <c r="D75" s="35"/>
      <c r="E75" s="35"/>
      <c r="F75" s="35"/>
      <c r="G75" s="35"/>
      <c r="H75" s="12">
        <f>ROUND(H78+H79*H80,2)</f>
        <v>1919.83</v>
      </c>
      <c r="I75" s="7"/>
    </row>
    <row r="76" spans="1:9" s="8" customFormat="1" ht="15.75" hidden="1" outlineLevel="1">
      <c r="A76" s="7"/>
      <c r="B76" s="7"/>
      <c r="C76" s="13"/>
      <c r="D76" s="13"/>
      <c r="E76" s="13"/>
      <c r="F76" s="7"/>
      <c r="G76" s="4"/>
      <c r="H76" s="7"/>
      <c r="I76" s="7"/>
    </row>
    <row r="77" spans="1:9" s="8" customFormat="1" ht="33.75" customHeight="1" hidden="1" outlineLevel="1">
      <c r="A77" s="35" t="s">
        <v>12</v>
      </c>
      <c r="B77" s="35"/>
      <c r="C77" s="35"/>
      <c r="D77" s="35"/>
      <c r="E77" s="35"/>
      <c r="F77" s="35"/>
      <c r="G77" s="35"/>
      <c r="H77" s="35"/>
      <c r="I77" s="7"/>
    </row>
    <row r="78" spans="1:9" s="8" customFormat="1" ht="21.75" customHeight="1" hidden="1" outlineLevel="1">
      <c r="A78" s="34" t="s">
        <v>13</v>
      </c>
      <c r="B78" s="34"/>
      <c r="C78" s="34"/>
      <c r="D78" s="34"/>
      <c r="E78" s="34"/>
      <c r="F78" s="34"/>
      <c r="G78" s="34"/>
      <c r="H78" s="12">
        <v>1015.89</v>
      </c>
      <c r="I78" s="7"/>
    </row>
    <row r="79" spans="1:9" s="8" customFormat="1" ht="25.5" customHeight="1" hidden="1" outlineLevel="1">
      <c r="A79" s="34" t="s">
        <v>14</v>
      </c>
      <c r="B79" s="34"/>
      <c r="C79" s="34"/>
      <c r="D79" s="34"/>
      <c r="E79" s="34"/>
      <c r="F79" s="34"/>
      <c r="G79" s="34"/>
      <c r="H79" s="12">
        <v>628693.13</v>
      </c>
      <c r="I79" s="7"/>
    </row>
    <row r="80" spans="1:11" s="8" customFormat="1" ht="35.25" customHeight="1" hidden="1" outlineLevel="1">
      <c r="A80" s="34" t="s">
        <v>15</v>
      </c>
      <c r="B80" s="34"/>
      <c r="C80" s="34"/>
      <c r="D80" s="34"/>
      <c r="E80" s="34"/>
      <c r="F80" s="34"/>
      <c r="G80" s="34"/>
      <c r="H80" s="15">
        <f>(H81+H82-(H83+H90))/(H100+H101-(H102+H109))</f>
        <v>0.0014378023151335336</v>
      </c>
      <c r="I80" s="7"/>
      <c r="K80" s="20"/>
    </row>
    <row r="81" spans="1:11" s="8" customFormat="1" ht="24.75" customHeight="1" hidden="1" outlineLevel="1">
      <c r="A81" s="34" t="s">
        <v>16</v>
      </c>
      <c r="B81" s="34"/>
      <c r="C81" s="34"/>
      <c r="D81" s="34"/>
      <c r="E81" s="34"/>
      <c r="F81" s="34"/>
      <c r="G81" s="34"/>
      <c r="H81" s="17">
        <v>661.636</v>
      </c>
      <c r="I81" s="7"/>
      <c r="K81" s="20"/>
    </row>
    <row r="82" spans="1:9" s="8" customFormat="1" ht="35.25" customHeight="1" hidden="1" outlineLevel="1">
      <c r="A82" s="34" t="s">
        <v>17</v>
      </c>
      <c r="B82" s="34"/>
      <c r="C82" s="34"/>
      <c r="D82" s="34"/>
      <c r="E82" s="34"/>
      <c r="F82" s="34"/>
      <c r="G82" s="34"/>
      <c r="H82" s="17">
        <v>9.946</v>
      </c>
      <c r="I82" s="7"/>
    </row>
    <row r="83" spans="1:9" s="8" customFormat="1" ht="36.75" customHeight="1" hidden="1" outlineLevel="1">
      <c r="A83" s="34" t="s">
        <v>18</v>
      </c>
      <c r="B83" s="34"/>
      <c r="C83" s="34"/>
      <c r="D83" s="34"/>
      <c r="E83" s="34"/>
      <c r="F83" s="34"/>
      <c r="G83" s="34"/>
      <c r="H83" s="17">
        <f>E85+E86+E87+E88+E89</f>
        <v>247.52316356085348</v>
      </c>
      <c r="I83" s="7"/>
    </row>
    <row r="84" spans="1:9" s="8" customFormat="1" ht="15.75" hidden="1" outlineLevel="1">
      <c r="A84" s="34" t="s">
        <v>20</v>
      </c>
      <c r="B84" s="34"/>
      <c r="C84" s="14"/>
      <c r="D84" s="14"/>
      <c r="E84" s="14"/>
      <c r="F84" s="14"/>
      <c r="G84" s="14"/>
      <c r="H84" s="19"/>
      <c r="I84" s="7"/>
    </row>
    <row r="85" spans="1:9" s="8" customFormat="1" ht="15.75" customHeight="1" hidden="1" outlineLevel="1">
      <c r="A85" s="30" t="s">
        <v>21</v>
      </c>
      <c r="B85" s="30"/>
      <c r="C85" s="30"/>
      <c r="D85" s="30"/>
      <c r="E85" s="17">
        <v>22.661233060853466</v>
      </c>
      <c r="F85" s="7"/>
      <c r="I85" s="7"/>
    </row>
    <row r="86" spans="1:9" s="8" customFormat="1" ht="15.75" customHeight="1" hidden="1" outlineLevel="1">
      <c r="A86" s="30" t="s">
        <v>22</v>
      </c>
      <c r="B86" s="30"/>
      <c r="C86" s="30"/>
      <c r="D86" s="30"/>
      <c r="E86" s="21">
        <v>189.1983897</v>
      </c>
      <c r="F86" s="7"/>
      <c r="I86" s="7"/>
    </row>
    <row r="87" spans="1:9" s="8" customFormat="1" ht="15.75" customHeight="1" hidden="1" outlineLevel="1">
      <c r="A87" s="30" t="s">
        <v>23</v>
      </c>
      <c r="B87" s="30"/>
      <c r="C87" s="30"/>
      <c r="D87" s="30"/>
      <c r="E87" s="21">
        <v>35.6635408</v>
      </c>
      <c r="F87" s="7"/>
      <c r="I87" s="7"/>
    </row>
    <row r="88" spans="1:8" ht="15.75" customHeight="1" hidden="1" outlineLevel="1">
      <c r="A88" s="30" t="s">
        <v>24</v>
      </c>
      <c r="B88" s="30"/>
      <c r="C88" s="30"/>
      <c r="D88" s="30"/>
      <c r="E88" s="22">
        <v>0</v>
      </c>
      <c r="G88" s="8"/>
      <c r="H88" s="8"/>
    </row>
    <row r="89" spans="1:8" ht="15.75" customHeight="1" hidden="1" outlineLevel="1">
      <c r="A89" s="30" t="s">
        <v>25</v>
      </c>
      <c r="B89" s="30"/>
      <c r="C89" s="30"/>
      <c r="D89" s="30"/>
      <c r="E89" s="22">
        <v>0</v>
      </c>
      <c r="G89" s="8"/>
      <c r="H89" s="8"/>
    </row>
    <row r="90" spans="1:8" ht="24" customHeight="1" hidden="1" outlineLevel="1">
      <c r="A90" s="31" t="s">
        <v>26</v>
      </c>
      <c r="B90" s="31"/>
      <c r="C90" s="31"/>
      <c r="D90" s="31"/>
      <c r="E90" s="31"/>
      <c r="F90" s="31"/>
      <c r="G90" s="31"/>
      <c r="H90" s="17">
        <v>231.51</v>
      </c>
    </row>
    <row r="91" spans="1:8" ht="33" customHeight="1" hidden="1" outlineLevel="1">
      <c r="A91" s="31" t="s">
        <v>27</v>
      </c>
      <c r="B91" s="31"/>
      <c r="C91" s="31"/>
      <c r="D91" s="31"/>
      <c r="E91" s="31"/>
      <c r="F91" s="31"/>
      <c r="G91" s="31"/>
      <c r="H91" s="21">
        <f>D93+D97</f>
        <v>9709.137300000002</v>
      </c>
    </row>
    <row r="92" spans="1:8" ht="15.75" hidden="1" outlineLevel="1">
      <c r="A92" s="31" t="s">
        <v>20</v>
      </c>
      <c r="B92" s="31"/>
      <c r="C92" s="14"/>
      <c r="D92" s="14"/>
      <c r="E92" s="14"/>
      <c r="F92" s="14"/>
      <c r="G92" s="14"/>
      <c r="H92" s="23"/>
    </row>
    <row r="93" spans="1:8" ht="15.75" customHeight="1" hidden="1" outlineLevel="1">
      <c r="A93" s="33" t="s">
        <v>28</v>
      </c>
      <c r="B93" s="33"/>
      <c r="C93" s="33"/>
      <c r="D93" s="17">
        <f>D94+D95+D96</f>
        <v>4.818</v>
      </c>
      <c r="E93" s="7"/>
      <c r="F93" s="8"/>
      <c r="G93" s="8"/>
      <c r="H93" s="8"/>
    </row>
    <row r="94" spans="1:8" ht="15.75" customHeight="1" hidden="1" outlineLevel="1">
      <c r="A94" s="32" t="s">
        <v>29</v>
      </c>
      <c r="B94" s="32"/>
      <c r="C94" s="32"/>
      <c r="D94" s="17">
        <v>1.257</v>
      </c>
      <c r="E94" s="7"/>
      <c r="F94" s="8"/>
      <c r="G94" s="8"/>
      <c r="H94" s="8"/>
    </row>
    <row r="95" spans="1:8" ht="15.75" customHeight="1" hidden="1" outlineLevel="1">
      <c r="A95" s="32" t="s">
        <v>30</v>
      </c>
      <c r="B95" s="32"/>
      <c r="C95" s="32"/>
      <c r="D95" s="17">
        <v>2.285</v>
      </c>
      <c r="E95" s="7"/>
      <c r="F95" s="8"/>
      <c r="G95" s="8"/>
      <c r="H95" s="8"/>
    </row>
    <row r="96" spans="1:8" ht="15.75" customHeight="1" hidden="1" outlineLevel="1">
      <c r="A96" s="32" t="s">
        <v>31</v>
      </c>
      <c r="B96" s="32"/>
      <c r="C96" s="32"/>
      <c r="D96" s="17">
        <v>1.2760000000000002</v>
      </c>
      <c r="E96" s="7"/>
      <c r="F96" s="8"/>
      <c r="G96" s="8"/>
      <c r="H96" s="8"/>
    </row>
    <row r="97" spans="1:8" ht="15.75" customHeight="1" hidden="1" outlineLevel="1">
      <c r="A97" s="33" t="s">
        <v>32</v>
      </c>
      <c r="B97" s="33"/>
      <c r="C97" s="33"/>
      <c r="D97" s="17">
        <f>D98+D99</f>
        <v>9704.319300000003</v>
      </c>
      <c r="E97" s="7"/>
      <c r="F97" s="8"/>
      <c r="G97" s="8"/>
      <c r="H97" s="8"/>
    </row>
    <row r="98" spans="1:8" ht="15.75" customHeight="1" hidden="1" outlineLevel="1">
      <c r="A98" s="32" t="s">
        <v>29</v>
      </c>
      <c r="B98" s="32"/>
      <c r="C98" s="32"/>
      <c r="D98" s="17">
        <v>3085.2113</v>
      </c>
      <c r="E98" s="7"/>
      <c r="F98" s="8"/>
      <c r="G98" s="8"/>
      <c r="H98" s="8"/>
    </row>
    <row r="99" spans="1:8" ht="15.75" customHeight="1" hidden="1" outlineLevel="1">
      <c r="A99" s="32" t="s">
        <v>31</v>
      </c>
      <c r="B99" s="32"/>
      <c r="C99" s="32"/>
      <c r="D99" s="17">
        <v>6619.108000000002</v>
      </c>
      <c r="E99" s="7"/>
      <c r="F99" s="8"/>
      <c r="G99" s="8"/>
      <c r="H99" s="8"/>
    </row>
    <row r="100" spans="1:8" ht="35.25" customHeight="1" hidden="1" outlineLevel="1">
      <c r="A100" s="31" t="s">
        <v>33</v>
      </c>
      <c r="B100" s="31"/>
      <c r="C100" s="31"/>
      <c r="D100" s="31"/>
      <c r="E100" s="31"/>
      <c r="F100" s="31"/>
      <c r="G100" s="31"/>
      <c r="H100" s="17">
        <v>404335.071</v>
      </c>
    </row>
    <row r="101" spans="1:8" ht="34.5" customHeight="1" hidden="1" outlineLevel="1">
      <c r="A101" s="31" t="s">
        <v>34</v>
      </c>
      <c r="B101" s="31"/>
      <c r="C101" s="31"/>
      <c r="D101" s="31"/>
      <c r="E101" s="31"/>
      <c r="F101" s="31"/>
      <c r="G101" s="31"/>
      <c r="H101" s="17">
        <v>7904.352</v>
      </c>
    </row>
    <row r="102" spans="1:8" ht="34.5" customHeight="1" hidden="1" outlineLevel="1">
      <c r="A102" s="31" t="s">
        <v>35</v>
      </c>
      <c r="B102" s="31"/>
      <c r="C102" s="31"/>
      <c r="D102" s="31"/>
      <c r="E102" s="31"/>
      <c r="F102" s="31"/>
      <c r="G102" s="31"/>
      <c r="H102" s="17">
        <f>E104+E105+E106+E107+E108</f>
        <v>148090.570309</v>
      </c>
    </row>
    <row r="103" spans="1:8" ht="15.75" hidden="1" outlineLevel="1">
      <c r="A103" s="31" t="s">
        <v>20</v>
      </c>
      <c r="B103" s="31"/>
      <c r="C103" s="14"/>
      <c r="D103" s="14"/>
      <c r="E103" s="14"/>
      <c r="F103" s="14"/>
      <c r="G103" s="14"/>
      <c r="H103" s="23"/>
    </row>
    <row r="104" spans="1:9" s="8" customFormat="1" ht="15.75" customHeight="1" hidden="1" outlineLevel="1">
      <c r="A104" s="30" t="s">
        <v>36</v>
      </c>
      <c r="B104" s="30"/>
      <c r="C104" s="30"/>
      <c r="D104" s="30"/>
      <c r="E104" s="17">
        <v>9709.137300000002</v>
      </c>
      <c r="F104" s="7"/>
      <c r="I104" s="7"/>
    </row>
    <row r="105" spans="1:9" s="8" customFormat="1" ht="15.75" customHeight="1" hidden="1" outlineLevel="1">
      <c r="A105" s="30" t="s">
        <v>37</v>
      </c>
      <c r="B105" s="30"/>
      <c r="C105" s="30"/>
      <c r="D105" s="30"/>
      <c r="E105" s="21">
        <v>113875.965</v>
      </c>
      <c r="F105" s="7"/>
      <c r="I105" s="7"/>
    </row>
    <row r="106" spans="1:9" s="8" customFormat="1" ht="15.75" customHeight="1" hidden="1" outlineLevel="1">
      <c r="A106" s="30" t="s">
        <v>38</v>
      </c>
      <c r="B106" s="30"/>
      <c r="C106" s="30"/>
      <c r="D106" s="30"/>
      <c r="E106" s="21">
        <v>24505.468009</v>
      </c>
      <c r="F106" s="7"/>
      <c r="I106" s="7"/>
    </row>
    <row r="107" spans="1:9" s="8" customFormat="1" ht="15.75" customHeight="1" hidden="1" outlineLevel="1">
      <c r="A107" s="30" t="s">
        <v>39</v>
      </c>
      <c r="B107" s="30"/>
      <c r="C107" s="30"/>
      <c r="D107" s="30"/>
      <c r="E107" s="22">
        <v>0</v>
      </c>
      <c r="F107" s="7"/>
      <c r="I107" s="7"/>
    </row>
    <row r="108" spans="1:9" s="8" customFormat="1" ht="15.75" customHeight="1" hidden="1" outlineLevel="1">
      <c r="A108" s="30" t="s">
        <v>40</v>
      </c>
      <c r="B108" s="30"/>
      <c r="C108" s="30"/>
      <c r="D108" s="30"/>
      <c r="E108" s="22">
        <v>0</v>
      </c>
      <c r="F108" s="7"/>
      <c r="I108" s="7"/>
    </row>
    <row r="109" spans="1:9" s="8" customFormat="1" ht="31.5" customHeight="1" hidden="1" outlineLevel="1">
      <c r="A109" s="31" t="s">
        <v>41</v>
      </c>
      <c r="B109" s="31"/>
      <c r="C109" s="31"/>
      <c r="D109" s="31"/>
      <c r="E109" s="31"/>
      <c r="F109" s="31"/>
      <c r="G109" s="31"/>
      <c r="H109" s="17">
        <v>130230</v>
      </c>
      <c r="I109" s="7"/>
    </row>
    <row r="110" spans="1:9" s="8" customFormat="1" ht="34.5" customHeight="1" hidden="1" outlineLevel="1">
      <c r="A110" s="31" t="s">
        <v>42</v>
      </c>
      <c r="B110" s="31"/>
      <c r="C110" s="31"/>
      <c r="D110" s="31"/>
      <c r="E110" s="31"/>
      <c r="F110" s="31"/>
      <c r="G110" s="31"/>
      <c r="H110" s="12">
        <v>0</v>
      </c>
      <c r="I110" s="7"/>
    </row>
    <row r="111" ht="15.75" hidden="1" outlineLevel="1"/>
    <row r="112" spans="1:9" s="8" customFormat="1" ht="15.75" hidden="1" outlineLevel="1">
      <c r="A112" s="36" t="s">
        <v>54</v>
      </c>
      <c r="B112" s="36"/>
      <c r="C112" s="36"/>
      <c r="D112" s="36"/>
      <c r="E112" s="36"/>
      <c r="F112" s="36"/>
      <c r="G112" s="36"/>
      <c r="H112" s="36"/>
      <c r="I112" s="7"/>
    </row>
    <row r="113" spans="1:9" s="8" customFormat="1" ht="40.5" customHeight="1" hidden="1" outlineLevel="1">
      <c r="A113" s="35" t="s">
        <v>11</v>
      </c>
      <c r="B113" s="35"/>
      <c r="C113" s="35"/>
      <c r="D113" s="35"/>
      <c r="E113" s="35"/>
      <c r="F113" s="35"/>
      <c r="G113" s="35"/>
      <c r="H113" s="12">
        <f>ROUND(H116+H117*H118,2)</f>
        <v>2080.29</v>
      </c>
      <c r="I113" s="7"/>
    </row>
    <row r="114" spans="1:9" s="8" customFormat="1" ht="15.75" hidden="1" outlineLevel="1">
      <c r="A114" s="7"/>
      <c r="B114" s="7"/>
      <c r="C114" s="13"/>
      <c r="D114" s="13"/>
      <c r="E114" s="13"/>
      <c r="F114" s="7"/>
      <c r="G114" s="4"/>
      <c r="H114" s="7"/>
      <c r="I114" s="7"/>
    </row>
    <row r="115" spans="1:9" s="8" customFormat="1" ht="33.75" customHeight="1" hidden="1" outlineLevel="1">
      <c r="A115" s="35" t="s">
        <v>12</v>
      </c>
      <c r="B115" s="35"/>
      <c r="C115" s="35"/>
      <c r="D115" s="35"/>
      <c r="E115" s="35"/>
      <c r="F115" s="35"/>
      <c r="G115" s="35"/>
      <c r="H115" s="35"/>
      <c r="I115" s="7"/>
    </row>
    <row r="116" spans="1:9" s="8" customFormat="1" ht="21.75" customHeight="1" hidden="1" outlineLevel="1">
      <c r="A116" s="34" t="s">
        <v>13</v>
      </c>
      <c r="B116" s="34"/>
      <c r="C116" s="34"/>
      <c r="D116" s="34"/>
      <c r="E116" s="34"/>
      <c r="F116" s="34"/>
      <c r="G116" s="34"/>
      <c r="H116" s="12">
        <v>1056.78</v>
      </c>
      <c r="I116" s="7"/>
    </row>
    <row r="117" spans="1:9" s="8" customFormat="1" ht="25.5" customHeight="1" hidden="1" outlineLevel="1">
      <c r="A117" s="34" t="s">
        <v>14</v>
      </c>
      <c r="B117" s="34"/>
      <c r="C117" s="34"/>
      <c r="D117" s="34"/>
      <c r="E117" s="34"/>
      <c r="F117" s="34"/>
      <c r="G117" s="34"/>
      <c r="H117" s="12">
        <v>682458.86</v>
      </c>
      <c r="I117" s="7"/>
    </row>
    <row r="118" spans="1:11" s="8" customFormat="1" ht="35.25" customHeight="1" hidden="1" outlineLevel="1">
      <c r="A118" s="34" t="s">
        <v>15</v>
      </c>
      <c r="B118" s="34"/>
      <c r="C118" s="34"/>
      <c r="D118" s="34"/>
      <c r="E118" s="34"/>
      <c r="F118" s="34"/>
      <c r="G118" s="34"/>
      <c r="H118" s="15">
        <f>(H119+H120-(H121+H128))/(H138+H139-(H140+H147))</f>
        <v>0.0014997452633947743</v>
      </c>
      <c r="I118" s="7"/>
      <c r="K118" s="20"/>
    </row>
    <row r="119" spans="1:11" s="8" customFormat="1" ht="24.75" customHeight="1" hidden="1" outlineLevel="1">
      <c r="A119" s="34" t="s">
        <v>16</v>
      </c>
      <c r="B119" s="34"/>
      <c r="C119" s="34"/>
      <c r="D119" s="34"/>
      <c r="E119" s="34"/>
      <c r="F119" s="34"/>
      <c r="G119" s="34"/>
      <c r="H119" s="17">
        <v>791.716</v>
      </c>
      <c r="I119" s="7"/>
      <c r="K119" s="20"/>
    </row>
    <row r="120" spans="1:9" s="8" customFormat="1" ht="35.25" customHeight="1" hidden="1" outlineLevel="1">
      <c r="A120" s="34" t="s">
        <v>17</v>
      </c>
      <c r="B120" s="34"/>
      <c r="C120" s="34"/>
      <c r="D120" s="34"/>
      <c r="E120" s="34"/>
      <c r="F120" s="34"/>
      <c r="G120" s="34"/>
      <c r="H120" s="17">
        <v>25.540999999999997</v>
      </c>
      <c r="I120" s="7"/>
    </row>
    <row r="121" spans="1:9" s="8" customFormat="1" ht="36.75" customHeight="1" hidden="1" outlineLevel="1">
      <c r="A121" s="34" t="s">
        <v>18</v>
      </c>
      <c r="B121" s="34"/>
      <c r="C121" s="34"/>
      <c r="D121" s="34"/>
      <c r="E121" s="34"/>
      <c r="F121" s="34"/>
      <c r="G121" s="34"/>
      <c r="H121" s="17">
        <f>E123+E124+E125+E126+E127</f>
        <v>266.0109096081849</v>
      </c>
      <c r="I121" s="7"/>
    </row>
    <row r="122" spans="1:9" s="8" customFormat="1" ht="15.75" hidden="1" outlineLevel="1">
      <c r="A122" s="34" t="s">
        <v>20</v>
      </c>
      <c r="B122" s="34"/>
      <c r="C122" s="14"/>
      <c r="D122" s="14"/>
      <c r="E122" s="14"/>
      <c r="F122" s="14"/>
      <c r="G122" s="14"/>
      <c r="H122" s="19"/>
      <c r="I122" s="7"/>
    </row>
    <row r="123" spans="1:9" s="8" customFormat="1" ht="15.75" customHeight="1" hidden="1" outlineLevel="1">
      <c r="A123" s="30" t="s">
        <v>21</v>
      </c>
      <c r="B123" s="30"/>
      <c r="C123" s="30"/>
      <c r="D123" s="30"/>
      <c r="E123" s="17">
        <v>26.41165000818484</v>
      </c>
      <c r="F123" s="7"/>
      <c r="I123" s="7"/>
    </row>
    <row r="124" spans="1:9" s="8" customFormat="1" ht="15.75" customHeight="1" hidden="1" outlineLevel="1">
      <c r="A124" s="30" t="s">
        <v>22</v>
      </c>
      <c r="B124" s="30"/>
      <c r="C124" s="30"/>
      <c r="D124" s="30"/>
      <c r="E124" s="21">
        <v>193.5295739</v>
      </c>
      <c r="F124" s="7"/>
      <c r="I124" s="7"/>
    </row>
    <row r="125" spans="1:9" s="8" customFormat="1" ht="15.75" customHeight="1" hidden="1" outlineLevel="1">
      <c r="A125" s="30" t="s">
        <v>23</v>
      </c>
      <c r="B125" s="30"/>
      <c r="C125" s="30"/>
      <c r="D125" s="30"/>
      <c r="E125" s="21">
        <v>46.06968570000001</v>
      </c>
      <c r="F125" s="7"/>
      <c r="I125" s="7"/>
    </row>
    <row r="126" spans="1:9" s="8" customFormat="1" ht="15.75" customHeight="1" hidden="1" outlineLevel="1">
      <c r="A126" s="30" t="s">
        <v>24</v>
      </c>
      <c r="B126" s="30"/>
      <c r="C126" s="30"/>
      <c r="D126" s="30"/>
      <c r="E126" s="22">
        <v>0</v>
      </c>
      <c r="F126" s="7"/>
      <c r="I126" s="7"/>
    </row>
    <row r="127" spans="1:9" s="8" customFormat="1" ht="15.75" customHeight="1" hidden="1" outlineLevel="1">
      <c r="A127" s="30" t="s">
        <v>25</v>
      </c>
      <c r="B127" s="30"/>
      <c r="C127" s="30"/>
      <c r="D127" s="30"/>
      <c r="E127" s="22">
        <v>0</v>
      </c>
      <c r="F127" s="7"/>
      <c r="I127" s="7"/>
    </row>
    <row r="128" spans="1:9" s="8" customFormat="1" ht="24" customHeight="1" hidden="1" outlineLevel="1">
      <c r="A128" s="31" t="s">
        <v>26</v>
      </c>
      <c r="B128" s="31"/>
      <c r="C128" s="31"/>
      <c r="D128" s="31"/>
      <c r="E128" s="31"/>
      <c r="F128" s="31"/>
      <c r="G128" s="31"/>
      <c r="H128" s="17">
        <v>287.07</v>
      </c>
      <c r="I128" s="7"/>
    </row>
    <row r="129" spans="1:9" s="8" customFormat="1" ht="33" customHeight="1" hidden="1" outlineLevel="1">
      <c r="A129" s="31" t="s">
        <v>27</v>
      </c>
      <c r="B129" s="31"/>
      <c r="C129" s="31"/>
      <c r="D129" s="31"/>
      <c r="E129" s="31"/>
      <c r="F129" s="31"/>
      <c r="G129" s="31"/>
      <c r="H129" s="21">
        <f>D131+D135</f>
        <v>11044.52828499999</v>
      </c>
      <c r="I129" s="7"/>
    </row>
    <row r="130" spans="1:8" ht="15.75" hidden="1" outlineLevel="1">
      <c r="A130" s="31" t="s">
        <v>20</v>
      </c>
      <c r="B130" s="31"/>
      <c r="C130" s="14"/>
      <c r="D130" s="14"/>
      <c r="E130" s="14"/>
      <c r="F130" s="14"/>
      <c r="G130" s="14"/>
      <c r="H130" s="23"/>
    </row>
    <row r="131" spans="1:8" ht="15.75" customHeight="1" hidden="1" outlineLevel="1">
      <c r="A131" s="33" t="s">
        <v>28</v>
      </c>
      <c r="B131" s="33"/>
      <c r="C131" s="33"/>
      <c r="D131" s="17">
        <f>D132+D133+D134</f>
        <v>2.736</v>
      </c>
      <c r="E131" s="7"/>
      <c r="F131" s="8"/>
      <c r="G131" s="8"/>
      <c r="H131" s="8"/>
    </row>
    <row r="132" spans="1:8" ht="15.75" customHeight="1" hidden="1" outlineLevel="1">
      <c r="A132" s="32" t="s">
        <v>29</v>
      </c>
      <c r="B132" s="32"/>
      <c r="C132" s="32"/>
      <c r="D132" s="17">
        <v>1.001</v>
      </c>
      <c r="E132" s="7"/>
      <c r="F132" s="8"/>
      <c r="G132" s="8"/>
      <c r="H132" s="8"/>
    </row>
    <row r="133" spans="1:8" ht="15.75" customHeight="1" hidden="1" outlineLevel="1">
      <c r="A133" s="32" t="s">
        <v>30</v>
      </c>
      <c r="B133" s="32"/>
      <c r="C133" s="32"/>
      <c r="D133" s="17">
        <v>1.457</v>
      </c>
      <c r="E133" s="7"/>
      <c r="F133" s="8"/>
      <c r="G133" s="8"/>
      <c r="H133" s="8"/>
    </row>
    <row r="134" spans="1:8" ht="15.75" customHeight="1" hidden="1" outlineLevel="1">
      <c r="A134" s="32" t="s">
        <v>31</v>
      </c>
      <c r="B134" s="32"/>
      <c r="C134" s="32"/>
      <c r="D134" s="17">
        <v>0.278</v>
      </c>
      <c r="E134" s="7"/>
      <c r="F134" s="8"/>
      <c r="G134" s="8"/>
      <c r="H134" s="8"/>
    </row>
    <row r="135" spans="1:8" ht="15.75" customHeight="1" hidden="1" outlineLevel="1">
      <c r="A135" s="33" t="s">
        <v>32</v>
      </c>
      <c r="B135" s="33"/>
      <c r="C135" s="33"/>
      <c r="D135" s="17">
        <f>D136+D137</f>
        <v>11041.792284999989</v>
      </c>
      <c r="E135" s="7"/>
      <c r="F135" s="8"/>
      <c r="G135" s="8"/>
      <c r="H135" s="8"/>
    </row>
    <row r="136" spans="1:8" ht="15.75" customHeight="1" hidden="1" outlineLevel="1">
      <c r="A136" s="32" t="s">
        <v>29</v>
      </c>
      <c r="B136" s="32"/>
      <c r="C136" s="32"/>
      <c r="D136" s="17">
        <v>3604.807753000001</v>
      </c>
      <c r="E136" s="7"/>
      <c r="F136" s="8"/>
      <c r="G136" s="8"/>
      <c r="H136" s="8"/>
    </row>
    <row r="137" spans="1:8" ht="15.75" customHeight="1" hidden="1" outlineLevel="1">
      <c r="A137" s="32" t="s">
        <v>31</v>
      </c>
      <c r="B137" s="32"/>
      <c r="C137" s="32"/>
      <c r="D137" s="17">
        <v>7436.984531999989</v>
      </c>
      <c r="E137" s="7"/>
      <c r="F137" s="8"/>
      <c r="G137" s="8"/>
      <c r="H137" s="8"/>
    </row>
    <row r="138" spans="1:8" ht="35.25" customHeight="1" hidden="1" outlineLevel="1">
      <c r="A138" s="31" t="s">
        <v>33</v>
      </c>
      <c r="B138" s="31"/>
      <c r="C138" s="31"/>
      <c r="D138" s="31"/>
      <c r="E138" s="31"/>
      <c r="F138" s="31"/>
      <c r="G138" s="31"/>
      <c r="H138" s="17">
        <v>484609.649</v>
      </c>
    </row>
    <row r="139" spans="1:8" ht="34.5" customHeight="1" hidden="1" outlineLevel="1">
      <c r="A139" s="31" t="s">
        <v>34</v>
      </c>
      <c r="B139" s="31"/>
      <c r="C139" s="31"/>
      <c r="D139" s="31"/>
      <c r="E139" s="31"/>
      <c r="F139" s="31"/>
      <c r="G139" s="31"/>
      <c r="H139" s="17">
        <v>18110.269</v>
      </c>
    </row>
    <row r="140" spans="1:8" ht="34.5" customHeight="1" hidden="1" outlineLevel="1">
      <c r="A140" s="31" t="s">
        <v>35</v>
      </c>
      <c r="B140" s="31"/>
      <c r="C140" s="31"/>
      <c r="D140" s="31"/>
      <c r="E140" s="31"/>
      <c r="F140" s="31"/>
      <c r="G140" s="31"/>
      <c r="H140" s="17">
        <f>E142+E143+E144+E145+E146</f>
        <v>165102.61029399998</v>
      </c>
    </row>
    <row r="141" spans="1:8" ht="15.75" hidden="1" outlineLevel="1">
      <c r="A141" s="31" t="s">
        <v>20</v>
      </c>
      <c r="B141" s="31"/>
      <c r="C141" s="14"/>
      <c r="D141" s="14"/>
      <c r="E141" s="14"/>
      <c r="F141" s="14"/>
      <c r="G141" s="14"/>
      <c r="H141" s="23"/>
    </row>
    <row r="142" spans="1:8" ht="15.75" customHeight="1" hidden="1" outlineLevel="1">
      <c r="A142" s="30" t="s">
        <v>36</v>
      </c>
      <c r="B142" s="30"/>
      <c r="C142" s="30"/>
      <c r="D142" s="30"/>
      <c r="E142" s="17">
        <v>11044.52828499999</v>
      </c>
      <c r="G142" s="8"/>
      <c r="H142" s="8"/>
    </row>
    <row r="143" spans="1:8" ht="15.75" customHeight="1" hidden="1" outlineLevel="1">
      <c r="A143" s="30" t="s">
        <v>37</v>
      </c>
      <c r="B143" s="30"/>
      <c r="C143" s="30"/>
      <c r="D143" s="30"/>
      <c r="E143" s="21">
        <v>121805.996</v>
      </c>
      <c r="G143" s="8"/>
      <c r="H143" s="8"/>
    </row>
    <row r="144" spans="1:8" ht="15.75" customHeight="1" hidden="1" outlineLevel="1">
      <c r="A144" s="30" t="s">
        <v>38</v>
      </c>
      <c r="B144" s="30"/>
      <c r="C144" s="30"/>
      <c r="D144" s="30"/>
      <c r="E144" s="21">
        <v>32252.086009000002</v>
      </c>
      <c r="G144" s="8"/>
      <c r="H144" s="8"/>
    </row>
    <row r="145" spans="1:8" ht="15.75" customHeight="1" hidden="1" outlineLevel="1">
      <c r="A145" s="30" t="s">
        <v>39</v>
      </c>
      <c r="B145" s="30"/>
      <c r="C145" s="30"/>
      <c r="D145" s="30"/>
      <c r="E145" s="22">
        <v>0</v>
      </c>
      <c r="G145" s="8"/>
      <c r="H145" s="8"/>
    </row>
    <row r="146" spans="1:9" s="8" customFormat="1" ht="15.75" customHeight="1" hidden="1" outlineLevel="1">
      <c r="A146" s="30" t="s">
        <v>40</v>
      </c>
      <c r="B146" s="30"/>
      <c r="C146" s="30"/>
      <c r="D146" s="30"/>
      <c r="E146" s="22">
        <v>0</v>
      </c>
      <c r="F146" s="7"/>
      <c r="I146" s="7"/>
    </row>
    <row r="147" spans="1:9" s="8" customFormat="1" ht="31.5" customHeight="1" hidden="1" outlineLevel="1">
      <c r="A147" s="31" t="s">
        <v>41</v>
      </c>
      <c r="B147" s="31"/>
      <c r="C147" s="31"/>
      <c r="D147" s="31"/>
      <c r="E147" s="31"/>
      <c r="F147" s="31"/>
      <c r="G147" s="31"/>
      <c r="H147" s="17">
        <v>161470</v>
      </c>
      <c r="I147" s="7"/>
    </row>
    <row r="148" spans="1:9" s="8" customFormat="1" ht="34.5" customHeight="1" hidden="1" outlineLevel="1">
      <c r="A148" s="31" t="s">
        <v>42</v>
      </c>
      <c r="B148" s="31"/>
      <c r="C148" s="31"/>
      <c r="D148" s="31"/>
      <c r="E148" s="31"/>
      <c r="F148" s="31"/>
      <c r="G148" s="31"/>
      <c r="H148" s="12">
        <v>0</v>
      </c>
      <c r="I148" s="7"/>
    </row>
    <row r="149" ht="15.75" hidden="1" outlineLevel="1"/>
    <row r="150" ht="15.75" hidden="1" outlineLevel="1"/>
    <row r="151" spans="1:9" s="8" customFormat="1" ht="15.75" hidden="1" outlineLevel="1">
      <c r="A151" s="36" t="s">
        <v>55</v>
      </c>
      <c r="B151" s="36"/>
      <c r="C151" s="36"/>
      <c r="D151" s="36"/>
      <c r="E151" s="36"/>
      <c r="F151" s="36"/>
      <c r="G151" s="36"/>
      <c r="H151" s="36"/>
      <c r="I151" s="7"/>
    </row>
    <row r="152" spans="1:9" s="8" customFormat="1" ht="40.5" customHeight="1" hidden="1" outlineLevel="1">
      <c r="A152" s="35" t="s">
        <v>11</v>
      </c>
      <c r="B152" s="35"/>
      <c r="C152" s="35"/>
      <c r="D152" s="35"/>
      <c r="E152" s="35"/>
      <c r="F152" s="35"/>
      <c r="G152" s="35"/>
      <c r="H152" s="12">
        <f>ROUND(H155+H156*H157,2)</f>
        <v>1934.05</v>
      </c>
      <c r="I152" s="7"/>
    </row>
    <row r="153" spans="1:9" s="8" customFormat="1" ht="15.75" hidden="1" outlineLevel="1">
      <c r="A153" s="7"/>
      <c r="B153" s="7"/>
      <c r="C153" s="13"/>
      <c r="D153" s="13"/>
      <c r="E153" s="13"/>
      <c r="F153" s="7"/>
      <c r="G153" s="4"/>
      <c r="H153" s="7"/>
      <c r="I153" s="7"/>
    </row>
    <row r="154" spans="1:9" s="8" customFormat="1" ht="33.75" customHeight="1" hidden="1" outlineLevel="1">
      <c r="A154" s="35" t="s">
        <v>12</v>
      </c>
      <c r="B154" s="35"/>
      <c r="C154" s="35"/>
      <c r="D154" s="35"/>
      <c r="E154" s="35"/>
      <c r="F154" s="35"/>
      <c r="G154" s="35"/>
      <c r="H154" s="35"/>
      <c r="I154" s="7"/>
    </row>
    <row r="155" spans="1:9" s="8" customFormat="1" ht="21.75" customHeight="1" hidden="1" outlineLevel="1">
      <c r="A155" s="34" t="s">
        <v>13</v>
      </c>
      <c r="B155" s="34"/>
      <c r="C155" s="34"/>
      <c r="D155" s="34"/>
      <c r="E155" s="34"/>
      <c r="F155" s="34"/>
      <c r="G155" s="34"/>
      <c r="H155" s="12">
        <v>1050.18</v>
      </c>
      <c r="I155" s="7"/>
    </row>
    <row r="156" spans="1:9" s="8" customFormat="1" ht="25.5" customHeight="1" hidden="1" outlineLevel="1">
      <c r="A156" s="34" t="s">
        <v>14</v>
      </c>
      <c r="B156" s="34"/>
      <c r="C156" s="34"/>
      <c r="D156" s="34"/>
      <c r="E156" s="34"/>
      <c r="F156" s="34"/>
      <c r="G156" s="34"/>
      <c r="H156" s="12">
        <v>637793.33</v>
      </c>
      <c r="I156" s="7"/>
    </row>
    <row r="157" spans="1:11" s="8" customFormat="1" ht="35.25" customHeight="1" hidden="1" outlineLevel="1">
      <c r="A157" s="34" t="s">
        <v>15</v>
      </c>
      <c r="B157" s="34"/>
      <c r="C157" s="34"/>
      <c r="D157" s="34"/>
      <c r="E157" s="34"/>
      <c r="F157" s="34"/>
      <c r="G157" s="34"/>
      <c r="H157" s="15">
        <f>(H158+H159-(H160+H167))/(H177+H178-(H179+H186))</f>
        <v>0.0013858231272872938</v>
      </c>
      <c r="I157" s="7"/>
      <c r="K157" s="20"/>
    </row>
    <row r="158" spans="1:11" s="8" customFormat="1" ht="24.75" customHeight="1" hidden="1" outlineLevel="1">
      <c r="A158" s="34" t="s">
        <v>16</v>
      </c>
      <c r="B158" s="34"/>
      <c r="C158" s="34"/>
      <c r="D158" s="34"/>
      <c r="E158" s="34"/>
      <c r="F158" s="34"/>
      <c r="G158" s="34"/>
      <c r="H158" s="17">
        <v>923.713</v>
      </c>
      <c r="I158" s="7"/>
      <c r="K158" s="20"/>
    </row>
    <row r="159" spans="1:9" s="8" customFormat="1" ht="35.25" customHeight="1" hidden="1" outlineLevel="1">
      <c r="A159" s="34" t="s">
        <v>17</v>
      </c>
      <c r="B159" s="34"/>
      <c r="C159" s="34"/>
      <c r="D159" s="34"/>
      <c r="E159" s="34"/>
      <c r="F159" s="34"/>
      <c r="G159" s="34"/>
      <c r="H159" s="17">
        <v>31.744999999999997</v>
      </c>
      <c r="I159" s="7"/>
    </row>
    <row r="160" spans="1:9" s="8" customFormat="1" ht="36.75" customHeight="1" hidden="1" outlineLevel="1">
      <c r="A160" s="34" t="s">
        <v>18</v>
      </c>
      <c r="B160" s="34"/>
      <c r="C160" s="34"/>
      <c r="D160" s="34"/>
      <c r="E160" s="34"/>
      <c r="F160" s="34"/>
      <c r="G160" s="34"/>
      <c r="H160" s="17">
        <f>E162+E163+E164+E165+E166</f>
        <v>314.2271862803543</v>
      </c>
      <c r="I160" s="7"/>
    </row>
    <row r="161" spans="1:9" s="8" customFormat="1" ht="15.75" hidden="1" outlineLevel="1">
      <c r="A161" s="34" t="s">
        <v>20</v>
      </c>
      <c r="B161" s="34"/>
      <c r="C161" s="14"/>
      <c r="D161" s="14"/>
      <c r="E161" s="14"/>
      <c r="F161" s="14"/>
      <c r="G161" s="14"/>
      <c r="H161" s="19"/>
      <c r="I161" s="7"/>
    </row>
    <row r="162" spans="1:9" s="8" customFormat="1" ht="15.75" customHeight="1" hidden="1" outlineLevel="1">
      <c r="A162" s="30" t="s">
        <v>21</v>
      </c>
      <c r="B162" s="30"/>
      <c r="C162" s="30"/>
      <c r="D162" s="30"/>
      <c r="E162" s="17">
        <v>30.123499380354286</v>
      </c>
      <c r="F162" s="7"/>
      <c r="I162" s="7"/>
    </row>
    <row r="163" spans="1:9" s="8" customFormat="1" ht="15.75" customHeight="1" hidden="1" outlineLevel="1">
      <c r="A163" s="30" t="s">
        <v>22</v>
      </c>
      <c r="B163" s="30"/>
      <c r="C163" s="30"/>
      <c r="D163" s="30"/>
      <c r="E163" s="21">
        <v>235.81824000000003</v>
      </c>
      <c r="F163" s="7"/>
      <c r="I163" s="7"/>
    </row>
    <row r="164" spans="1:9" s="8" customFormat="1" ht="15.75" customHeight="1" hidden="1" outlineLevel="1">
      <c r="A164" s="30" t="s">
        <v>23</v>
      </c>
      <c r="B164" s="30"/>
      <c r="C164" s="30"/>
      <c r="D164" s="30"/>
      <c r="E164" s="21">
        <v>48.28544690000003</v>
      </c>
      <c r="F164" s="7"/>
      <c r="I164" s="7"/>
    </row>
    <row r="165" spans="1:9" s="8" customFormat="1" ht="15.75" customHeight="1" hidden="1" outlineLevel="1">
      <c r="A165" s="30" t="s">
        <v>24</v>
      </c>
      <c r="B165" s="30"/>
      <c r="C165" s="30"/>
      <c r="D165" s="30"/>
      <c r="E165" s="22">
        <v>0</v>
      </c>
      <c r="F165" s="7"/>
      <c r="I165" s="7"/>
    </row>
    <row r="166" spans="1:9" s="8" customFormat="1" ht="15.75" customHeight="1" hidden="1" outlineLevel="1">
      <c r="A166" s="30" t="s">
        <v>25</v>
      </c>
      <c r="B166" s="30"/>
      <c r="C166" s="30"/>
      <c r="D166" s="30"/>
      <c r="E166" s="22">
        <v>0</v>
      </c>
      <c r="F166" s="7"/>
      <c r="I166" s="7"/>
    </row>
    <row r="167" spans="1:9" s="8" customFormat="1" ht="24" customHeight="1" hidden="1" outlineLevel="1">
      <c r="A167" s="31" t="s">
        <v>26</v>
      </c>
      <c r="B167" s="31"/>
      <c r="C167" s="31"/>
      <c r="D167" s="31"/>
      <c r="E167" s="31"/>
      <c r="F167" s="31"/>
      <c r="G167" s="31"/>
      <c r="H167" s="17">
        <v>309.9</v>
      </c>
      <c r="I167" s="7"/>
    </row>
    <row r="168" spans="1:9" s="8" customFormat="1" ht="33" customHeight="1" hidden="1" outlineLevel="1">
      <c r="A168" s="31" t="s">
        <v>27</v>
      </c>
      <c r="B168" s="31"/>
      <c r="C168" s="31"/>
      <c r="D168" s="31"/>
      <c r="E168" s="31"/>
      <c r="F168" s="31"/>
      <c r="G168" s="31"/>
      <c r="H168" s="21">
        <f>D170+D174</f>
        <v>11697.841175000005</v>
      </c>
      <c r="I168" s="7"/>
    </row>
    <row r="169" spans="1:9" s="8" customFormat="1" ht="15.75" hidden="1" outlineLevel="1">
      <c r="A169" s="31" t="s">
        <v>20</v>
      </c>
      <c r="B169" s="31"/>
      <c r="C169" s="14"/>
      <c r="D169" s="14"/>
      <c r="E169" s="14"/>
      <c r="F169" s="14"/>
      <c r="G169" s="14"/>
      <c r="H169" s="23"/>
      <c r="I169" s="7"/>
    </row>
    <row r="170" spans="1:9" s="8" customFormat="1" ht="15.75" customHeight="1" hidden="1" outlineLevel="1">
      <c r="A170" s="33" t="s">
        <v>28</v>
      </c>
      <c r="B170" s="33"/>
      <c r="C170" s="33"/>
      <c r="D170" s="17">
        <f>D171+D172+D173</f>
        <v>6.856</v>
      </c>
      <c r="E170" s="7"/>
      <c r="I170" s="7"/>
    </row>
    <row r="171" spans="1:9" s="8" customFormat="1" ht="15.75" customHeight="1" hidden="1" outlineLevel="1">
      <c r="A171" s="32" t="s">
        <v>29</v>
      </c>
      <c r="B171" s="32"/>
      <c r="C171" s="32"/>
      <c r="D171" s="17">
        <v>0.582</v>
      </c>
      <c r="E171" s="7"/>
      <c r="I171" s="7"/>
    </row>
    <row r="172" spans="1:9" s="8" customFormat="1" ht="15.75" customHeight="1" hidden="1" outlineLevel="1">
      <c r="A172" s="32" t="s">
        <v>30</v>
      </c>
      <c r="B172" s="32"/>
      <c r="C172" s="32"/>
      <c r="D172" s="17">
        <v>3.082</v>
      </c>
      <c r="E172" s="7"/>
      <c r="I172" s="7"/>
    </row>
    <row r="173" spans="1:8" ht="15.75" customHeight="1" hidden="1" outlineLevel="1">
      <c r="A173" s="32" t="s">
        <v>31</v>
      </c>
      <c r="B173" s="32"/>
      <c r="C173" s="32"/>
      <c r="D173" s="17">
        <v>3.192</v>
      </c>
      <c r="E173" s="7"/>
      <c r="F173" s="8"/>
      <c r="G173" s="8"/>
      <c r="H173" s="8"/>
    </row>
    <row r="174" spans="1:8" ht="15.75" customHeight="1" hidden="1" outlineLevel="1">
      <c r="A174" s="33" t="s">
        <v>32</v>
      </c>
      <c r="B174" s="33"/>
      <c r="C174" s="33"/>
      <c r="D174" s="17">
        <f>D175+D176</f>
        <v>11690.985175000005</v>
      </c>
      <c r="E174" s="7"/>
      <c r="F174" s="8"/>
      <c r="G174" s="8"/>
      <c r="H174" s="8"/>
    </row>
    <row r="175" spans="1:8" ht="15.75" customHeight="1" hidden="1" outlineLevel="1">
      <c r="A175" s="32" t="s">
        <v>29</v>
      </c>
      <c r="B175" s="32"/>
      <c r="C175" s="32"/>
      <c r="D175" s="17">
        <v>3605.0223830000014</v>
      </c>
      <c r="E175" s="7"/>
      <c r="F175" s="8"/>
      <c r="G175" s="8"/>
      <c r="H175" s="8"/>
    </row>
    <row r="176" spans="1:8" ht="15.75" customHeight="1" hidden="1" outlineLevel="1">
      <c r="A176" s="32" t="s">
        <v>31</v>
      </c>
      <c r="B176" s="32"/>
      <c r="C176" s="32"/>
      <c r="D176" s="17">
        <v>8085.962792000003</v>
      </c>
      <c r="E176" s="7"/>
      <c r="F176" s="8"/>
      <c r="G176" s="8"/>
      <c r="H176" s="8"/>
    </row>
    <row r="177" spans="1:8" ht="35.25" customHeight="1" hidden="1" outlineLevel="1">
      <c r="A177" s="31" t="s">
        <v>33</v>
      </c>
      <c r="B177" s="31"/>
      <c r="C177" s="31"/>
      <c r="D177" s="31"/>
      <c r="E177" s="31"/>
      <c r="F177" s="31"/>
      <c r="G177" s="31"/>
      <c r="H177" s="17">
        <v>566450.168</v>
      </c>
    </row>
    <row r="178" spans="1:8" ht="34.5" customHeight="1" hidden="1" outlineLevel="1">
      <c r="A178" s="31" t="s">
        <v>34</v>
      </c>
      <c r="B178" s="31"/>
      <c r="C178" s="31"/>
      <c r="D178" s="31"/>
      <c r="E178" s="31"/>
      <c r="F178" s="31"/>
      <c r="G178" s="31"/>
      <c r="H178" s="17">
        <v>24205.581000000002</v>
      </c>
    </row>
    <row r="179" spans="1:8" ht="34.5" customHeight="1" hidden="1" outlineLevel="1">
      <c r="A179" s="31" t="s">
        <v>35</v>
      </c>
      <c r="B179" s="31"/>
      <c r="C179" s="31"/>
      <c r="D179" s="31"/>
      <c r="E179" s="31"/>
      <c r="F179" s="31"/>
      <c r="G179" s="31"/>
      <c r="H179" s="17">
        <f>E181+E182+E183+E184+E185</f>
        <v>177249.81718400004</v>
      </c>
    </row>
    <row r="180" spans="1:8" ht="15.75" hidden="1" outlineLevel="1">
      <c r="A180" s="31" t="s">
        <v>20</v>
      </c>
      <c r="B180" s="31"/>
      <c r="C180" s="14"/>
      <c r="D180" s="14"/>
      <c r="E180" s="14"/>
      <c r="F180" s="14"/>
      <c r="G180" s="14"/>
      <c r="H180" s="23"/>
    </row>
    <row r="181" spans="1:8" ht="15.75" customHeight="1" hidden="1" outlineLevel="1">
      <c r="A181" s="30" t="s">
        <v>36</v>
      </c>
      <c r="B181" s="30"/>
      <c r="C181" s="30"/>
      <c r="D181" s="30"/>
      <c r="E181" s="17">
        <v>11697.841175000005</v>
      </c>
      <c r="G181" s="8"/>
      <c r="H181" s="8"/>
    </row>
    <row r="182" spans="1:8" ht="15.75" customHeight="1" hidden="1" outlineLevel="1">
      <c r="A182" s="30" t="s">
        <v>37</v>
      </c>
      <c r="B182" s="30"/>
      <c r="C182" s="30"/>
      <c r="D182" s="30"/>
      <c r="E182" s="21">
        <v>132863.33500000002</v>
      </c>
      <c r="G182" s="8"/>
      <c r="H182" s="8"/>
    </row>
    <row r="183" spans="1:8" ht="15.75" customHeight="1" hidden="1" outlineLevel="1">
      <c r="A183" s="30" t="s">
        <v>38</v>
      </c>
      <c r="B183" s="30"/>
      <c r="C183" s="30"/>
      <c r="D183" s="30"/>
      <c r="E183" s="21">
        <v>32688.641009</v>
      </c>
      <c r="G183" s="8"/>
      <c r="H183" s="8"/>
    </row>
    <row r="184" spans="1:8" ht="15.75" customHeight="1" hidden="1" outlineLevel="1">
      <c r="A184" s="30" t="s">
        <v>39</v>
      </c>
      <c r="B184" s="30"/>
      <c r="C184" s="30"/>
      <c r="D184" s="30"/>
      <c r="E184" s="22">
        <v>0</v>
      </c>
      <c r="G184" s="8"/>
      <c r="H184" s="8"/>
    </row>
    <row r="185" spans="1:8" ht="15.75" customHeight="1" hidden="1" outlineLevel="1">
      <c r="A185" s="30" t="s">
        <v>40</v>
      </c>
      <c r="B185" s="30"/>
      <c r="C185" s="30"/>
      <c r="D185" s="30"/>
      <c r="E185" s="22">
        <v>0</v>
      </c>
      <c r="G185" s="8"/>
      <c r="H185" s="8"/>
    </row>
    <row r="186" spans="1:8" ht="31.5" customHeight="1" hidden="1" outlineLevel="1">
      <c r="A186" s="31" t="s">
        <v>41</v>
      </c>
      <c r="B186" s="31"/>
      <c r="C186" s="31"/>
      <c r="D186" s="31"/>
      <c r="E186" s="31"/>
      <c r="F186" s="31"/>
      <c r="G186" s="31"/>
      <c r="H186" s="17">
        <v>174320</v>
      </c>
    </row>
    <row r="187" spans="1:8" ht="34.5" customHeight="1" hidden="1" outlineLevel="1">
      <c r="A187" s="31" t="s">
        <v>42</v>
      </c>
      <c r="B187" s="31"/>
      <c r="C187" s="31"/>
      <c r="D187" s="31"/>
      <c r="E187" s="31"/>
      <c r="F187" s="31"/>
      <c r="G187" s="31"/>
      <c r="H187" s="12">
        <v>0</v>
      </c>
    </row>
    <row r="188" ht="15.75" hidden="1" outlineLevel="1"/>
    <row r="189" spans="1:9" s="8" customFormat="1" ht="15.75" hidden="1" outlineLevel="1">
      <c r="A189" s="36" t="s">
        <v>56</v>
      </c>
      <c r="B189" s="36"/>
      <c r="C189" s="36"/>
      <c r="D189" s="36"/>
      <c r="E189" s="36"/>
      <c r="F189" s="36"/>
      <c r="G189" s="36"/>
      <c r="H189" s="36"/>
      <c r="I189" s="7"/>
    </row>
    <row r="190" spans="1:9" s="8" customFormat="1" ht="40.5" customHeight="1" hidden="1" outlineLevel="1">
      <c r="A190" s="35" t="s">
        <v>11</v>
      </c>
      <c r="B190" s="35"/>
      <c r="C190" s="35"/>
      <c r="D190" s="35"/>
      <c r="E190" s="35"/>
      <c r="F190" s="35"/>
      <c r="G190" s="35"/>
      <c r="H190" s="12">
        <f>ROUND(H193+H194*H195+H225,2)</f>
        <v>2149.61</v>
      </c>
      <c r="I190" s="7"/>
    </row>
    <row r="191" spans="1:9" s="8" customFormat="1" ht="15.75" hidden="1" outlineLevel="1">
      <c r="A191" s="7"/>
      <c r="B191" s="7"/>
      <c r="C191" s="13"/>
      <c r="D191" s="13"/>
      <c r="E191" s="13"/>
      <c r="F191" s="7"/>
      <c r="G191" s="4"/>
      <c r="H191" s="7"/>
      <c r="I191" s="7"/>
    </row>
    <row r="192" spans="1:9" s="8" customFormat="1" ht="33.75" customHeight="1" hidden="1" outlineLevel="1">
      <c r="A192" s="35" t="s">
        <v>12</v>
      </c>
      <c r="B192" s="35"/>
      <c r="C192" s="35"/>
      <c r="D192" s="35"/>
      <c r="E192" s="35"/>
      <c r="F192" s="35"/>
      <c r="G192" s="35"/>
      <c r="H192" s="35"/>
      <c r="I192" s="7"/>
    </row>
    <row r="193" spans="1:9" s="8" customFormat="1" ht="21.75" customHeight="1" hidden="1" outlineLevel="1">
      <c r="A193" s="34" t="s">
        <v>13</v>
      </c>
      <c r="B193" s="34"/>
      <c r="C193" s="34"/>
      <c r="D193" s="34"/>
      <c r="E193" s="34"/>
      <c r="F193" s="34"/>
      <c r="G193" s="34"/>
      <c r="H193" s="12">
        <v>1079.59</v>
      </c>
      <c r="I193" s="7"/>
    </row>
    <row r="194" spans="1:9" s="8" customFormat="1" ht="25.5" customHeight="1" hidden="1" outlineLevel="1">
      <c r="A194" s="34" t="s">
        <v>14</v>
      </c>
      <c r="B194" s="34"/>
      <c r="C194" s="34"/>
      <c r="D194" s="34"/>
      <c r="E194" s="34"/>
      <c r="F194" s="34"/>
      <c r="G194" s="34"/>
      <c r="H194" s="12">
        <v>743960.89</v>
      </c>
      <c r="I194" s="7"/>
    </row>
    <row r="195" spans="1:11" s="8" customFormat="1" ht="35.25" customHeight="1" hidden="1" outlineLevel="1">
      <c r="A195" s="34" t="s">
        <v>15</v>
      </c>
      <c r="B195" s="34"/>
      <c r="C195" s="34"/>
      <c r="D195" s="34"/>
      <c r="E195" s="34"/>
      <c r="F195" s="34"/>
      <c r="G195" s="34"/>
      <c r="H195" s="15">
        <f>(H196+H197-(H198+H205))/(H215+H216-(H217+H224))</f>
        <v>0.0014359597757986622</v>
      </c>
      <c r="I195" s="7"/>
      <c r="K195" s="20"/>
    </row>
    <row r="196" spans="1:11" s="8" customFormat="1" ht="24.75" customHeight="1" hidden="1" outlineLevel="1">
      <c r="A196" s="34" t="s">
        <v>16</v>
      </c>
      <c r="B196" s="34"/>
      <c r="C196" s="34"/>
      <c r="D196" s="34"/>
      <c r="E196" s="34"/>
      <c r="F196" s="34"/>
      <c r="G196" s="34"/>
      <c r="H196" s="17">
        <v>907.743</v>
      </c>
      <c r="I196" s="7"/>
      <c r="K196" s="20"/>
    </row>
    <row r="197" spans="1:9" s="8" customFormat="1" ht="35.25" customHeight="1" hidden="1" outlineLevel="1">
      <c r="A197" s="34" t="s">
        <v>17</v>
      </c>
      <c r="B197" s="34"/>
      <c r="C197" s="34"/>
      <c r="D197" s="34"/>
      <c r="E197" s="34"/>
      <c r="F197" s="34"/>
      <c r="G197" s="34"/>
      <c r="H197" s="17">
        <v>36.617999999999995</v>
      </c>
      <c r="I197" s="7"/>
    </row>
    <row r="198" spans="1:9" s="8" customFormat="1" ht="36.75" customHeight="1" hidden="1" outlineLevel="1">
      <c r="A198" s="34" t="s">
        <v>18</v>
      </c>
      <c r="B198" s="34"/>
      <c r="C198" s="34"/>
      <c r="D198" s="34"/>
      <c r="E198" s="34"/>
      <c r="F198" s="34"/>
      <c r="G198" s="34"/>
      <c r="H198" s="17">
        <f>E200+E201+E202+E203+E204</f>
        <v>309.6756253567835</v>
      </c>
      <c r="I198" s="7"/>
    </row>
    <row r="199" spans="1:9" s="8" customFormat="1" ht="15.75" hidden="1" outlineLevel="1">
      <c r="A199" s="34" t="s">
        <v>20</v>
      </c>
      <c r="B199" s="34"/>
      <c r="C199" s="14"/>
      <c r="D199" s="14"/>
      <c r="E199" s="14"/>
      <c r="F199" s="14"/>
      <c r="G199" s="14"/>
      <c r="H199" s="19"/>
      <c r="I199" s="7"/>
    </row>
    <row r="200" spans="1:9" s="8" customFormat="1" ht="15.75" customHeight="1" hidden="1" outlineLevel="1">
      <c r="A200" s="30" t="s">
        <v>21</v>
      </c>
      <c r="B200" s="30"/>
      <c r="C200" s="30"/>
      <c r="D200" s="30"/>
      <c r="E200" s="17">
        <v>38.18851515678377</v>
      </c>
      <c r="F200" s="7"/>
      <c r="I200" s="7"/>
    </row>
    <row r="201" spans="1:9" s="8" customFormat="1" ht="15.75" customHeight="1" hidden="1" outlineLevel="1">
      <c r="A201" s="30" t="s">
        <v>22</v>
      </c>
      <c r="B201" s="30"/>
      <c r="C201" s="30"/>
      <c r="D201" s="30"/>
      <c r="E201" s="21">
        <v>223.49901209999982</v>
      </c>
      <c r="F201" s="7"/>
      <c r="I201" s="7"/>
    </row>
    <row r="202" spans="1:9" s="8" customFormat="1" ht="15.75" customHeight="1" hidden="1" outlineLevel="1">
      <c r="A202" s="30" t="s">
        <v>23</v>
      </c>
      <c r="B202" s="30"/>
      <c r="C202" s="30"/>
      <c r="D202" s="30"/>
      <c r="E202" s="21">
        <v>47.9880980999999</v>
      </c>
      <c r="F202" s="7"/>
      <c r="I202" s="7"/>
    </row>
    <row r="203" spans="1:9" s="8" customFormat="1" ht="15.75" customHeight="1" hidden="1" outlineLevel="1">
      <c r="A203" s="30" t="s">
        <v>24</v>
      </c>
      <c r="B203" s="30"/>
      <c r="C203" s="30"/>
      <c r="D203" s="30"/>
      <c r="E203" s="22">
        <v>0</v>
      </c>
      <c r="F203" s="7"/>
      <c r="I203" s="7"/>
    </row>
    <row r="204" spans="1:9" s="8" customFormat="1" ht="15.75" customHeight="1" hidden="1" outlineLevel="1">
      <c r="A204" s="30" t="s">
        <v>25</v>
      </c>
      <c r="B204" s="30"/>
      <c r="C204" s="30"/>
      <c r="D204" s="30"/>
      <c r="E204" s="22">
        <v>0</v>
      </c>
      <c r="F204" s="7"/>
      <c r="I204" s="7"/>
    </row>
    <row r="205" spans="1:8" ht="24" customHeight="1" hidden="1" outlineLevel="1">
      <c r="A205" s="31" t="s">
        <v>26</v>
      </c>
      <c r="B205" s="31"/>
      <c r="C205" s="31"/>
      <c r="D205" s="31"/>
      <c r="E205" s="31"/>
      <c r="F205" s="31"/>
      <c r="G205" s="31"/>
      <c r="H205" s="17">
        <v>348.5835</v>
      </c>
    </row>
    <row r="206" spans="1:8" ht="33" customHeight="1" hidden="1" outlineLevel="1">
      <c r="A206" s="31" t="s">
        <v>27</v>
      </c>
      <c r="B206" s="31"/>
      <c r="C206" s="31"/>
      <c r="D206" s="31"/>
      <c r="E206" s="31"/>
      <c r="F206" s="31"/>
      <c r="G206" s="31"/>
      <c r="H206" s="21">
        <f>D208+D212</f>
        <v>14727.382285</v>
      </c>
    </row>
    <row r="207" spans="1:8" ht="15.75" hidden="1" outlineLevel="1">
      <c r="A207" s="31" t="s">
        <v>20</v>
      </c>
      <c r="B207" s="31"/>
      <c r="C207" s="14"/>
      <c r="D207" s="14"/>
      <c r="E207" s="14"/>
      <c r="F207" s="14"/>
      <c r="G207" s="14"/>
      <c r="H207" s="23"/>
    </row>
    <row r="208" spans="1:8" ht="15.75" customHeight="1" hidden="1" outlineLevel="1">
      <c r="A208" s="33" t="s">
        <v>28</v>
      </c>
      <c r="B208" s="33"/>
      <c r="C208" s="33"/>
      <c r="D208" s="17">
        <f>D209+D210+D211</f>
        <v>2.649</v>
      </c>
      <c r="E208" s="7"/>
      <c r="F208" s="8"/>
      <c r="G208" s="8"/>
      <c r="H208" s="8"/>
    </row>
    <row r="209" spans="1:8" ht="15.75" customHeight="1" hidden="1" outlineLevel="1">
      <c r="A209" s="32" t="s">
        <v>29</v>
      </c>
      <c r="B209" s="32"/>
      <c r="C209" s="32"/>
      <c r="D209" s="17">
        <v>0.313</v>
      </c>
      <c r="E209" s="7"/>
      <c r="F209" s="8"/>
      <c r="G209" s="8"/>
      <c r="H209" s="8"/>
    </row>
    <row r="210" spans="1:8" ht="15.75" customHeight="1" hidden="1" outlineLevel="1">
      <c r="A210" s="32" t="s">
        <v>30</v>
      </c>
      <c r="B210" s="32"/>
      <c r="C210" s="32"/>
      <c r="D210" s="17">
        <v>1.887</v>
      </c>
      <c r="E210" s="7"/>
      <c r="F210" s="8"/>
      <c r="G210" s="8"/>
      <c r="H210" s="8"/>
    </row>
    <row r="211" spans="1:8" ht="15.75" customHeight="1" hidden="1" outlineLevel="1">
      <c r="A211" s="32" t="s">
        <v>31</v>
      </c>
      <c r="B211" s="32"/>
      <c r="C211" s="32"/>
      <c r="D211" s="17">
        <v>0.449</v>
      </c>
      <c r="E211" s="7"/>
      <c r="F211" s="8"/>
      <c r="G211" s="8"/>
      <c r="H211" s="8"/>
    </row>
    <row r="212" spans="1:8" ht="15.75" customHeight="1" hidden="1" outlineLevel="1">
      <c r="A212" s="33" t="s">
        <v>32</v>
      </c>
      <c r="B212" s="33"/>
      <c r="C212" s="33"/>
      <c r="D212" s="17">
        <f>D213+D214</f>
        <v>14724.733285</v>
      </c>
      <c r="E212" s="7"/>
      <c r="F212" s="8"/>
      <c r="G212" s="8"/>
      <c r="H212" s="8"/>
    </row>
    <row r="213" spans="1:8" ht="15.75" customHeight="1" hidden="1" outlineLevel="1">
      <c r="A213" s="32" t="s">
        <v>29</v>
      </c>
      <c r="B213" s="32"/>
      <c r="C213" s="32"/>
      <c r="D213" s="17">
        <v>4671.998492999999</v>
      </c>
      <c r="E213" s="7"/>
      <c r="F213" s="8"/>
      <c r="G213" s="8"/>
      <c r="H213" s="8"/>
    </row>
    <row r="214" spans="1:8" ht="15.75" customHeight="1" hidden="1" outlineLevel="1">
      <c r="A214" s="32" t="s">
        <v>31</v>
      </c>
      <c r="B214" s="32"/>
      <c r="C214" s="32"/>
      <c r="D214" s="17">
        <v>10052.734792000001</v>
      </c>
      <c r="E214" s="7"/>
      <c r="F214" s="8"/>
      <c r="G214" s="8"/>
      <c r="H214" s="8"/>
    </row>
    <row r="215" spans="1:8" ht="35.25" customHeight="1" hidden="1" outlineLevel="1">
      <c r="A215" s="31" t="s">
        <v>33</v>
      </c>
      <c r="B215" s="31"/>
      <c r="C215" s="31"/>
      <c r="D215" s="31"/>
      <c r="E215" s="31"/>
      <c r="F215" s="31"/>
      <c r="G215" s="31"/>
      <c r="H215" s="17">
        <v>539755.323</v>
      </c>
    </row>
    <row r="216" spans="1:8" ht="34.5" customHeight="1" hidden="1" outlineLevel="1">
      <c r="A216" s="31" t="s">
        <v>34</v>
      </c>
      <c r="B216" s="31"/>
      <c r="C216" s="31"/>
      <c r="D216" s="31"/>
      <c r="E216" s="31"/>
      <c r="F216" s="31"/>
      <c r="G216" s="31"/>
      <c r="H216" s="17">
        <v>27377.44</v>
      </c>
    </row>
    <row r="217" spans="1:8" ht="34.5" customHeight="1" hidden="1" outlineLevel="1">
      <c r="A217" s="31" t="s">
        <v>35</v>
      </c>
      <c r="B217" s="31"/>
      <c r="C217" s="31"/>
      <c r="D217" s="31"/>
      <c r="E217" s="31"/>
      <c r="F217" s="31"/>
      <c r="G217" s="31"/>
      <c r="H217" s="17">
        <f>E219+E220+E221+E222+E223</f>
        <v>171813.693259</v>
      </c>
    </row>
    <row r="218" spans="1:8" ht="15.75" hidden="1" outlineLevel="1">
      <c r="A218" s="31" t="s">
        <v>20</v>
      </c>
      <c r="B218" s="31"/>
      <c r="C218" s="14"/>
      <c r="D218" s="14"/>
      <c r="E218" s="14"/>
      <c r="F218" s="14"/>
      <c r="G218" s="14"/>
      <c r="H218" s="23"/>
    </row>
    <row r="219" spans="1:8" ht="15.75" customHeight="1" hidden="1" outlineLevel="1">
      <c r="A219" s="30" t="s">
        <v>36</v>
      </c>
      <c r="B219" s="30"/>
      <c r="C219" s="30"/>
      <c r="D219" s="30"/>
      <c r="E219" s="17">
        <v>14727.382285</v>
      </c>
      <c r="G219" s="8"/>
      <c r="H219" s="8"/>
    </row>
    <row r="220" spans="1:8" ht="15.75" customHeight="1" hidden="1" outlineLevel="1">
      <c r="A220" s="30" t="s">
        <v>37</v>
      </c>
      <c r="B220" s="30"/>
      <c r="C220" s="30"/>
      <c r="D220" s="30"/>
      <c r="E220" s="21">
        <v>124326.37099999998</v>
      </c>
      <c r="G220" s="8"/>
      <c r="H220" s="8"/>
    </row>
    <row r="221" spans="1:9" s="8" customFormat="1" ht="15.75" customHeight="1" hidden="1" outlineLevel="1">
      <c r="A221" s="30" t="s">
        <v>38</v>
      </c>
      <c r="B221" s="30"/>
      <c r="C221" s="30"/>
      <c r="D221" s="30"/>
      <c r="E221" s="21">
        <v>32759.939974000008</v>
      </c>
      <c r="F221" s="7"/>
      <c r="I221" s="7"/>
    </row>
    <row r="222" spans="1:9" s="8" customFormat="1" ht="15.75" customHeight="1" hidden="1" outlineLevel="1">
      <c r="A222" s="30" t="s">
        <v>39</v>
      </c>
      <c r="B222" s="30"/>
      <c r="C222" s="30"/>
      <c r="D222" s="30"/>
      <c r="E222" s="22">
        <v>0</v>
      </c>
      <c r="F222" s="7"/>
      <c r="I222" s="7"/>
    </row>
    <row r="223" spans="1:9" s="8" customFormat="1" ht="15.75" customHeight="1" hidden="1" outlineLevel="1">
      <c r="A223" s="30" t="s">
        <v>40</v>
      </c>
      <c r="B223" s="30"/>
      <c r="C223" s="30"/>
      <c r="D223" s="30"/>
      <c r="E223" s="22">
        <v>0</v>
      </c>
      <c r="F223" s="7"/>
      <c r="I223" s="7"/>
    </row>
    <row r="224" spans="1:9" s="8" customFormat="1" ht="31.5" customHeight="1" hidden="1" outlineLevel="1">
      <c r="A224" s="31" t="s">
        <v>41</v>
      </c>
      <c r="B224" s="31"/>
      <c r="C224" s="31"/>
      <c r="D224" s="31"/>
      <c r="E224" s="31"/>
      <c r="F224" s="31"/>
      <c r="G224" s="31"/>
      <c r="H224" s="17">
        <v>196078.2</v>
      </c>
      <c r="I224" s="7"/>
    </row>
    <row r="225" spans="1:9" s="8" customFormat="1" ht="34.5" customHeight="1" hidden="1" outlineLevel="1">
      <c r="A225" s="31" t="s">
        <v>42</v>
      </c>
      <c r="B225" s="31"/>
      <c r="C225" s="31"/>
      <c r="D225" s="31"/>
      <c r="E225" s="31"/>
      <c r="F225" s="31"/>
      <c r="G225" s="31"/>
      <c r="H225" s="12">
        <v>1.72</v>
      </c>
      <c r="I225" s="7"/>
    </row>
    <row r="226" ht="15.75" hidden="1" outlineLevel="1"/>
    <row r="227" ht="15.75" collapsed="1"/>
  </sheetData>
  <sheetProtection/>
  <mergeCells count="208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B39"/>
    <mergeCell ref="A40:D40"/>
    <mergeCell ref="A41:D41"/>
    <mergeCell ref="A42:D42"/>
    <mergeCell ref="A43:D43"/>
    <mergeCell ref="A44:D44"/>
    <mergeCell ref="A45:G45"/>
    <mergeCell ref="A46:G46"/>
    <mergeCell ref="A48:H48"/>
    <mergeCell ref="A49:D50"/>
    <mergeCell ref="E49:H49"/>
    <mergeCell ref="A51:D51"/>
    <mergeCell ref="A52:D52"/>
    <mergeCell ref="A53:H53"/>
    <mergeCell ref="A55:H55"/>
    <mergeCell ref="A56:H56"/>
    <mergeCell ref="A57:A58"/>
    <mergeCell ref="B57:D58"/>
    <mergeCell ref="E57:H57"/>
    <mergeCell ref="B59:D59"/>
    <mergeCell ref="B60:D60"/>
    <mergeCell ref="B61:D61"/>
    <mergeCell ref="A63:H63"/>
    <mergeCell ref="A64:A65"/>
    <mergeCell ref="B64:D65"/>
    <mergeCell ref="E64:H64"/>
    <mergeCell ref="B66:D66"/>
    <mergeCell ref="B67:D67"/>
    <mergeCell ref="A69:H69"/>
    <mergeCell ref="A72:H72"/>
    <mergeCell ref="A70:H70"/>
    <mergeCell ref="A74:H74"/>
    <mergeCell ref="A75:G75"/>
    <mergeCell ref="A77:H77"/>
    <mergeCell ref="A78:G78"/>
    <mergeCell ref="A79:G79"/>
    <mergeCell ref="A80:G80"/>
    <mergeCell ref="A81:G81"/>
    <mergeCell ref="A82:G82"/>
    <mergeCell ref="A83:G83"/>
    <mergeCell ref="A84:B84"/>
    <mergeCell ref="A85:D85"/>
    <mergeCell ref="A86:D86"/>
    <mergeCell ref="A87:D87"/>
    <mergeCell ref="A88:D88"/>
    <mergeCell ref="A89:D89"/>
    <mergeCell ref="A90:G90"/>
    <mergeCell ref="A91:G91"/>
    <mergeCell ref="A92:B92"/>
    <mergeCell ref="A93:C93"/>
    <mergeCell ref="A94:C94"/>
    <mergeCell ref="A95:C95"/>
    <mergeCell ref="A96:C96"/>
    <mergeCell ref="A97:C97"/>
    <mergeCell ref="A98:C98"/>
    <mergeCell ref="A99:C99"/>
    <mergeCell ref="A100:G100"/>
    <mergeCell ref="A101:G101"/>
    <mergeCell ref="A102:G102"/>
    <mergeCell ref="A103:B103"/>
    <mergeCell ref="A104:D104"/>
    <mergeCell ref="A105:D105"/>
    <mergeCell ref="A106:D106"/>
    <mergeCell ref="A107:D107"/>
    <mergeCell ref="A108:D108"/>
    <mergeCell ref="A109:G109"/>
    <mergeCell ref="A110:G110"/>
    <mergeCell ref="A112:H112"/>
    <mergeCell ref="A113:G113"/>
    <mergeCell ref="A115:H115"/>
    <mergeCell ref="A116:G116"/>
    <mergeCell ref="A117:G117"/>
    <mergeCell ref="A118:G118"/>
    <mergeCell ref="A119:G119"/>
    <mergeCell ref="A120:G120"/>
    <mergeCell ref="A121:G121"/>
    <mergeCell ref="A122:B122"/>
    <mergeCell ref="A123:D123"/>
    <mergeCell ref="A124:D124"/>
    <mergeCell ref="A125:D125"/>
    <mergeCell ref="A126:D126"/>
    <mergeCell ref="A127:D127"/>
    <mergeCell ref="A128:G128"/>
    <mergeCell ref="A129:G129"/>
    <mergeCell ref="A130:B130"/>
    <mergeCell ref="A131:C131"/>
    <mergeCell ref="A132:C132"/>
    <mergeCell ref="A133:C133"/>
    <mergeCell ref="A134:C134"/>
    <mergeCell ref="A135:C135"/>
    <mergeCell ref="A136:C136"/>
    <mergeCell ref="A137:C137"/>
    <mergeCell ref="A138:G138"/>
    <mergeCell ref="A139:G139"/>
    <mergeCell ref="A140:G140"/>
    <mergeCell ref="A141:B141"/>
    <mergeCell ref="A142:D142"/>
    <mergeCell ref="A143:D143"/>
    <mergeCell ref="A144:D144"/>
    <mergeCell ref="A145:D145"/>
    <mergeCell ref="A146:D146"/>
    <mergeCell ref="A147:G147"/>
    <mergeCell ref="A148:G148"/>
    <mergeCell ref="A151:H151"/>
    <mergeCell ref="A152:G152"/>
    <mergeCell ref="A154:H154"/>
    <mergeCell ref="A155:G155"/>
    <mergeCell ref="A156:G156"/>
    <mergeCell ref="A157:G157"/>
    <mergeCell ref="A158:G158"/>
    <mergeCell ref="A159:G159"/>
    <mergeCell ref="A160:G160"/>
    <mergeCell ref="A161:B161"/>
    <mergeCell ref="A162:D162"/>
    <mergeCell ref="A163:D163"/>
    <mergeCell ref="A164:D164"/>
    <mergeCell ref="A165:D165"/>
    <mergeCell ref="A166:D166"/>
    <mergeCell ref="A167:G167"/>
    <mergeCell ref="A168:G168"/>
    <mergeCell ref="A169:B169"/>
    <mergeCell ref="A170:C170"/>
    <mergeCell ref="A171:C171"/>
    <mergeCell ref="A172:C172"/>
    <mergeCell ref="A173:C173"/>
    <mergeCell ref="A174:C174"/>
    <mergeCell ref="A175:C175"/>
    <mergeCell ref="A176:C176"/>
    <mergeCell ref="A177:G177"/>
    <mergeCell ref="A178:G178"/>
    <mergeCell ref="A179:G179"/>
    <mergeCell ref="A180:B180"/>
    <mergeCell ref="A181:D181"/>
    <mergeCell ref="A182:D182"/>
    <mergeCell ref="A183:D183"/>
    <mergeCell ref="A184:D184"/>
    <mergeCell ref="A185:D185"/>
    <mergeCell ref="A186:G186"/>
    <mergeCell ref="A187:G187"/>
    <mergeCell ref="A189:H189"/>
    <mergeCell ref="A190:G190"/>
    <mergeCell ref="A192:H192"/>
    <mergeCell ref="A193:G193"/>
    <mergeCell ref="A194:G194"/>
    <mergeCell ref="A195:G195"/>
    <mergeCell ref="A196:G196"/>
    <mergeCell ref="A197:G197"/>
    <mergeCell ref="A198:G198"/>
    <mergeCell ref="A199:B199"/>
    <mergeCell ref="A200:D200"/>
    <mergeCell ref="A201:D201"/>
    <mergeCell ref="A202:D202"/>
    <mergeCell ref="A203:D203"/>
    <mergeCell ref="A204:D204"/>
    <mergeCell ref="A205:G205"/>
    <mergeCell ref="A206:G206"/>
    <mergeCell ref="A207:B207"/>
    <mergeCell ref="A208:C208"/>
    <mergeCell ref="A209:C209"/>
    <mergeCell ref="A210:C210"/>
    <mergeCell ref="A211:C211"/>
    <mergeCell ref="A212:C212"/>
    <mergeCell ref="A213:C213"/>
    <mergeCell ref="A214:C214"/>
    <mergeCell ref="A215:G215"/>
    <mergeCell ref="A222:D222"/>
    <mergeCell ref="A223:D223"/>
    <mergeCell ref="A224:G224"/>
    <mergeCell ref="A225:G225"/>
    <mergeCell ref="A216:G216"/>
    <mergeCell ref="A217:G217"/>
    <mergeCell ref="A218:B218"/>
    <mergeCell ref="A219:D219"/>
    <mergeCell ref="A220:D220"/>
    <mergeCell ref="A221:D221"/>
  </mergeCells>
  <conditionalFormatting sqref="K75">
    <cfRule type="containsText" priority="33" dxfId="16" operator="containsText" stopIfTrue="1" text="ИЗМЕНИЛАСЬ">
      <formula>NOT(ISERROR(SEARCH("ИЗМЕНИЛАСЬ",K75)))</formula>
    </cfRule>
    <cfRule type="containsText" priority="34" dxfId="16" operator="containsText" stopIfTrue="1" text="ЛОЖЬ">
      <formula>NOT(ISERROR(SEARCH("ЛОЖЬ",K75)))</formula>
    </cfRule>
  </conditionalFormatting>
  <conditionalFormatting sqref="K113">
    <cfRule type="containsText" priority="29" dxfId="16" operator="containsText" stopIfTrue="1" text="ИЗМЕНИЛАСЬ">
      <formula>NOT(ISERROR(SEARCH("ИЗМЕНИЛАСЬ",K113)))</formula>
    </cfRule>
    <cfRule type="containsText" priority="30" dxfId="16" operator="containsText" stopIfTrue="1" text="ЛОЖЬ">
      <formula>NOT(ISERROR(SEARCH("ЛОЖЬ",K113)))</formula>
    </cfRule>
  </conditionalFormatting>
  <conditionalFormatting sqref="K152">
    <cfRule type="containsText" priority="25" dxfId="16" operator="containsText" stopIfTrue="1" text="ИЗМЕНИЛАСЬ">
      <formula>NOT(ISERROR(SEARCH("ИЗМЕНИЛАСЬ",K152)))</formula>
    </cfRule>
    <cfRule type="containsText" priority="26" dxfId="16" operator="containsText" stopIfTrue="1" text="ЛОЖЬ">
      <formula>NOT(ISERROR(SEARCH("ЛОЖЬ",K152)))</formula>
    </cfRule>
  </conditionalFormatting>
  <conditionalFormatting sqref="K190">
    <cfRule type="containsText" priority="23" dxfId="16" operator="containsText" stopIfTrue="1" text="ИЗМЕНИЛАСЬ">
      <formula>NOT(ISERROR(SEARCH("ИЗМЕНИЛАСЬ",K190)))</formula>
    </cfRule>
    <cfRule type="containsText" priority="24" dxfId="16" operator="containsText" stopIfTrue="1" text="ЛОЖЬ">
      <formula>NOT(ISERROR(SEARCH("ЛОЖЬ",K190)))</formula>
    </cfRule>
  </conditionalFormatting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Мастицкая Наталья Валерьевна</cp:lastModifiedBy>
  <dcterms:created xsi:type="dcterms:W3CDTF">2019-02-27T09:50:05Z</dcterms:created>
  <dcterms:modified xsi:type="dcterms:W3CDTF">2019-03-13T05:41:08Z</dcterms:modified>
  <cp:category/>
  <cp:version/>
  <cp:contentType/>
  <cp:contentStatus/>
</cp:coreProperties>
</file>